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<sst xmlns="http://schemas.openxmlformats.org/spreadsheetml/2006/main" count="140245" uniqueCount="24734">
  <si>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</si>
  <si>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</si>
  <si>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</si>
  <si>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</si>
  <si>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</si>
  <si>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</si>
  <si>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</si>
  <si>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</si>
  <si>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</si>
  <si>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</si>
  <si>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</si>
  <si>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</si>
  <si>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</si>
  <si>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</si>
  <si>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</si>
  <si>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</si>
  <si>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</si>
  <si>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</si>
  <si>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</si>
  <si>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</si>
  <si>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</si>
  <si>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</si>
  <si>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</si>
  <si>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</si>
  <si>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</si>
  <si>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</si>
  <si>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</si>
  <si>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</si>
  <si>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</si>
  <si>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</si>
  <si>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</si>
  <si>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</si>
  <si>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</si>
  <si>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</si>
  <si>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</si>
  <si>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</si>
  <si>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</si>
  <si>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</si>
  <si>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</si>
  <si>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</si>
  <si>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</si>
  <si>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</si>
  <si>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</si>
  <si>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</si>
  <si>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</si>
  <si>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</si>
  <si>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</si>
  <si>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</si>
  <si>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</si>
  <si>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</si>
  <si>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</si>
  <si>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</si>
  <si>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</si>
  <si>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</si>
  <si>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</si>
  <si>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</si>
  <si>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</si>
  <si>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</si>
  <si>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</si>
  <si>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</si>
  <si>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</si>
  <si>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</si>
  <si>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</si>
  <si>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</si>
  <si>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</si>
  <si>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</si>
  <si>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</si>
  <si>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</si>
  <si>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</si>
  <si>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</si>
  <si>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</si>
  <si>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</si>
  <si>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</si>
  <si>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</si>
  <si>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</si>
  <si>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</si>
  <si>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</si>
  <si>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</si>
  <si>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</si>
  <si>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</si>
  <si>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</si>
  <si>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</si>
  <si>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</si>
  <si>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</si>
  <si>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</si>
  <si>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</si>
  <si>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</si>
  <si>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</si>
  <si>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</si>
  <si>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</si>
  <si>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</si>
  <si>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</si>
  <si>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</si>
  <si>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</si>
  <si>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</si>
  <si>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</si>
  <si>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</si>
  <si>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</si>
  <si>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</si>
  <si>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</si>
  <si>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</si>
  <si>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</si>
  <si>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</si>
  <si>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</si>
  <si>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</si>
  <si>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</si>
  <si>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</si>
  <si>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</si>
  <si>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</si>
  <si>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</si>
  <si>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</si>
  <si>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</si>
  <si>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</si>
  <si>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</si>
  <si>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</si>
  <si>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</si>
  <si>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</si>
  <si>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</si>
  <si>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</si>
  <si>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</si>
  <si>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</si>
  <si>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</si>
  <si>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</si>
  <si>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</si>
  <si>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</si>
  <si>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</si>
  <si>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</si>
  <si>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</si>
  <si>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</si>
  <si>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</si>
  <si>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</si>
  <si>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</si>
  <si>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</si>
  <si>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</si>
  <si>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</si>
  <si>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</si>
  <si>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</si>
  <si>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</si>
  <si>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</si>
  <si>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</si>
  <si>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</si>
  <si>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</si>
  <si>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</si>
  <si>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</si>
  <si>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</si>
  <si>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</si>
  <si>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</si>
  <si>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</si>
  <si>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</si>
  <si>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</si>
  <si>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</si>
  <si>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</si>
  <si>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</si>
  <si>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</si>
  <si>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</si>
  <si>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</si>
  <si>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</si>
  <si>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</si>
  <si>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</si>
  <si>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</si>
  <si>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</si>
  <si>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</si>
  <si>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</si>
  <si>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</si>
  <si>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</si>
  <si>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</si>
  <si>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</si>
  <si>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</si>
  <si>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</si>
  <si>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</si>
  <si>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</si>
  <si>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</si>
  <si>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</si>
  <si>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</si>
  <si>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</si>
  <si>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</si>
  <si>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</si>
  <si>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</si>
  <si>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</si>
  <si>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</si>
  <si>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</si>
  <si>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</si>
  <si>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</si>
  <si>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</si>
  <si>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</si>
  <si>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</si>
  <si>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</si>
  <si>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</si>
  <si>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</si>
  <si>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</si>
  <si>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</si>
  <si>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</si>
  <si>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</si>
  <si>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</si>
  <si>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</si>
  <si>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</si>
  <si>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</si>
  <si>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</si>
  <si>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</si>
  <si>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</si>
  <si>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</si>
  <si>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</si>
  <si>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</si>
  <si>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</si>
  <si>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</si>
  <si>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</si>
  <si>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</si>
  <si>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</si>
  <si>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</si>
  <si>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</si>
  <si>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</si>
  <si>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</si>
  <si>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</si>
  <si>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</si>
  <si>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</si>
  <si>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</si>
  <si>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</si>
  <si>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</si>
  <si>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</si>
  <si>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</si>
  <si>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</si>
  <si>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</si>
  <si>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</si>
  <si>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</si>
  <si>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</si>
  <si>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</si>
  <si>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</si>
  <si>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</si>
  <si>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</si>
  <si>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</si>
  <si>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</si>
  <si>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</si>
  <si>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</si>
  <si>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</si>
  <si>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</si>
  <si>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</si>
  <si>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</si>
  <si>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</si>
  <si>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</si>
  <si>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</si>
  <si>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</si>
  <si>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</si>
  <si>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</si>
  <si>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</si>
  <si>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</si>
  <si>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</si>
  <si>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</si>
  <si>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</si>
  <si>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</si>
  <si>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</si>
  <si>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</si>
  <si>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</si>
  <si>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</si>
  <si>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</si>
  <si>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</si>
  <si>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</si>
  <si>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</si>
  <si>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</si>
  <si>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</si>
  <si>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</si>
  <si>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</si>
  <si>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</si>
  <si>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</si>
  <si>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</si>
  <si>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</si>
  <si>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</si>
  <si>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</si>
  <si>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</si>
  <si>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</si>
  <si>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</si>
  <si>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</si>
  <si>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</si>
  <si>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</si>
  <si>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</si>
  <si>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</si>
  <si>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</si>
  <si>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</si>
  <si>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</si>
  <si>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</si>
  <si>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</si>
  <si>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</si>
  <si>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</si>
  <si>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</si>
  <si>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</si>
  <si>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</si>
  <si>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</si>
  <si>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</si>
  <si>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</si>
  <si>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</si>
  <si>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</si>
  <si>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</si>
  <si>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</si>
  <si>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</si>
  <si>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</si>
  <si>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</si>
  <si>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</si>
  <si>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</si>
  <si>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</si>
  <si>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</si>
  <si>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</si>
  <si>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</si>
  <si>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</si>
  <si>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</si>
  <si>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</si>
  <si>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</si>
  <si>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</si>
  <si>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</si>
  <si>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</si>
  <si>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</si>
  <si>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</si>
  <si>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</si>
  <si>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</si>
  <si>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</si>
  <si>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</si>
  <si>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</si>
  <si>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</si>
  <si>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</si>
  <si>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</si>
  <si>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</si>
  <si>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</si>
  <si>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</si>
  <si>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</si>
  <si>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</si>
  <si>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</si>
  <si>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</si>
  <si>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</si>
  <si>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</si>
  <si>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</si>
  <si>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</si>
  <si>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</si>
  <si>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</si>
  <si>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</si>
  <si>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</si>
  <si>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</si>
  <si>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</si>
  <si>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</si>
  <si>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</si>
  <si>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</si>
  <si>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</si>
  <si>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</si>
  <si>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</si>
  <si>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</si>
  <si>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</si>
  <si>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</si>
  <si>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</si>
  <si>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</si>
  <si>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</si>
  <si>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</si>
  <si>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</si>
  <si>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</si>
  <si>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</si>
  <si>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</si>
  <si>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</si>
  <si>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</si>
  <si>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</si>
  <si>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</si>
  <si>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</si>
  <si>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</si>
  <si>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</si>
  <si>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</si>
  <si>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</si>
  <si>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</si>
  <si>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</si>
  <si>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</si>
  <si>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</si>
  <si>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</si>
  <si>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</si>
  <si>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</si>
  <si>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</si>
  <si>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</si>
  <si>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</si>
  <si>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</si>
  <si>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</si>
  <si>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</si>
  <si>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</si>
  <si>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</si>
  <si>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</si>
  <si>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</si>
  <si>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</si>
  <si>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</si>
  <si>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</si>
  <si>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</si>
  <si>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</si>
  <si>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</si>
  <si>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</si>
  <si>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</si>
  <si>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</si>
  <si>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</si>
  <si>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</si>
  <si>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</si>
  <si>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</si>
  <si>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</si>
  <si>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</si>
  <si>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</si>
  <si>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</si>
  <si>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</si>
  <si>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</si>
  <si>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</si>
  <si>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</si>
  <si>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</si>
  <si>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</si>
  <si>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</si>
  <si>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</si>
  <si>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</si>
  <si>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</si>
  <si>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</si>
  <si>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</si>
  <si>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</si>
  <si>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</si>
  <si>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</si>
  <si>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</si>
  <si>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</si>
  <si>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</si>
  <si>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</si>
  <si>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</si>
  <si>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</si>
  <si>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</si>
  <si>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</si>
  <si>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</si>
  <si>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</si>
  <si>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</si>
  <si>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</si>
  <si>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</si>
  <si>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</si>
  <si>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</si>
  <si>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</si>
  <si>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</si>
  <si>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</si>
  <si>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</si>
  <si>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</si>
  <si>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</si>
  <si>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</si>
  <si>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</si>
  <si>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</si>
  <si>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</si>
  <si>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</si>
  <si>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</si>
  <si>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</si>
  <si>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</si>
  <si>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</si>
  <si>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</si>
  <si>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</si>
  <si>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</si>
  <si>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</si>
  <si>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</si>
  <si>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</si>
  <si>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</si>
  <si>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</si>
  <si>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</si>
  <si>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</si>
  <si>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</si>
  <si>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</si>
  <si>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</si>
  <si>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</si>
  <si>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</si>
  <si>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</si>
  <si>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</si>
  <si>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</si>
  <si>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</si>
  <si>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</si>
  <si>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</si>
  <si>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</si>
  <si>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</si>
  <si>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</si>
  <si>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</si>
  <si>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</si>
  <si>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</si>
  <si>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</si>
  <si>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</si>
  <si>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</si>
  <si>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</si>
  <si>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</si>
  <si>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</si>
  <si>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</si>
  <si>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</si>
  <si>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</si>
  <si>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</si>
  <si>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</si>
  <si>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</si>
  <si>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</si>
  <si>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</si>
  <si>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</si>
  <si>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</si>
  <si>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</si>
  <si>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</si>
  <si>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</si>
  <si>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</si>
  <si>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</si>
  <si>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</si>
  <si>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</si>
  <si>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</si>
  <si>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</si>
  <si>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</si>
  <si>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</si>
  <si>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</si>
  <si>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</si>
  <si>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</si>
  <si>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</si>
  <si>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</si>
  <si>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</si>
  <si>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</si>
  <si>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</si>
  <si>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</si>
  <si>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</si>
  <si>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</si>
  <si>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</si>
  <si>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</si>
  <si>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</si>
  <si>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</si>
  <si>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</si>
  <si>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</si>
  <si>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</si>
  <si>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</si>
  <si>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</si>
  <si>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</si>
  <si>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</si>
  <si>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</si>
  <si>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</si>
  <si>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</si>
  <si>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</si>
  <si>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</si>
  <si>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</si>
  <si>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</si>
  <si>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</si>
  <si>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</si>
  <si>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</si>
  <si>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</si>
  <si>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</si>
  <si>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</si>
  <si>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</si>
  <si>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</si>
  <si>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</si>
  <si>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</si>
  <si>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</si>
  <si>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</si>
  <si>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</si>
  <si>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</si>
  <si>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</si>
  <si>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</si>
  <si>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</si>
  <si>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</si>
  <si>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</si>
  <si>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</si>
  <si>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</si>
  <si>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</si>
  <si>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</si>
  <si>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</si>
  <si>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</si>
  <si>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</si>
  <si>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</si>
  <si>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</si>
  <si>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</si>
  <si>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</si>
  <si>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</si>
  <si>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</si>
  <si>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</si>
  <si>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</si>
  <si>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</si>
  <si>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</si>
  <si>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</si>
  <si>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</si>
  <si>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</si>
  <si>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</si>
  <si>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</si>
  <si>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</si>
  <si>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</si>
  <si>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</si>
  <si>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</si>
  <si>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</si>
  <si>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</si>
  <si>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</si>
  <si>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</si>
  <si>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</si>
  <si>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</si>
  <si>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</si>
  <si>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</si>
  <si>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</si>
  <si>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</si>
  <si>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</si>
  <si>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</si>
  <si>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</si>
  <si>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</si>
  <si>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</si>
  <si>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</si>
  <si>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</si>
  <si>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</si>
  <si>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</si>
  <si>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</si>
  <si>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</si>
  <si>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</si>
  <si>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</si>
  <si>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</si>
  <si>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</si>
  <si>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</si>
  <si>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</si>
  <si>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</si>
  <si>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</si>
  <si>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</si>
  <si>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</si>
  <si>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</si>
  <si>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</si>
  <si>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</si>
  <si>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</si>
  <si>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</si>
  <si>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</si>
  <si>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</si>
  <si>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</si>
  <si>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</si>
  <si>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</si>
  <si>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</si>
  <si>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</si>
  <si>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</si>
  <si>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</si>
  <si>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</si>
  <si>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</si>
  <si>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</si>
  <si>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</si>
  <si>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</si>
  <si>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</si>
  <si>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</si>
  <si>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</si>
  <si>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</si>
  <si>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</si>
  <si>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</si>
  <si>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</si>
  <si>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</si>
  <si>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</si>
  <si>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</si>
  <si>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</si>
  <si>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</si>
  <si>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</si>
  <si>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</si>
  <si>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</si>
  <si>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</si>
  <si>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</si>
  <si>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</si>
  <si>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</si>
  <si>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</si>
  <si>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</si>
  <si>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</si>
  <si>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</si>
  <si>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</si>
  <si>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</si>
  <si>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</si>
  <si>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</si>
  <si>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</si>
  <si>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</si>
  <si>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</si>
  <si>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</si>
  <si>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</si>
  <si>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</si>
  <si>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</si>
  <si>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</si>
  <si>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</si>
  <si>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</si>
  <si>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</si>
  <si>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</si>
  <si>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</si>
  <si>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</si>
  <si>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</si>
  <si>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</si>
  <si>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</si>
  <si>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</si>
  <si>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</si>
  <si>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</si>
  <si>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</si>
  <si>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</si>
  <si>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</si>
  <si>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</si>
  <si>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</si>
  <si>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</si>
  <si>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</si>
  <si>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</si>
  <si>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</si>
  <si>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</si>
  <si>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</si>
  <si>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</si>
  <si>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</si>
  <si>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</si>
  <si>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</si>
  <si>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</si>
  <si>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</si>
  <si>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</si>
  <si>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</si>
  <si>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</si>
  <si>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</si>
  <si>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</si>
  <si>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</si>
  <si>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</si>
  <si>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</si>
  <si>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</si>
  <si>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</si>
  <si>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</si>
  <si>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</si>
  <si>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</si>
  <si>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</si>
  <si>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</si>
  <si>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</si>
  <si>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</si>
  <si>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</si>
  <si>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</si>
  <si>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</si>
  <si>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</si>
  <si>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</si>
  <si>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</si>
  <si>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</si>
  <si>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</si>
  <si>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</si>
  <si>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</si>
  <si>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</si>
  <si>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</si>
  <si>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</si>
  <si>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</si>
  <si>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</si>
  <si>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</si>
  <si>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</si>
  <si>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</si>
  <si>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</si>
  <si>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</si>
  <si>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</si>
  <si>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</si>
  <si>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</si>
  <si>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</si>
  <si>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</si>
  <si>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</si>
  <si>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</si>
  <si>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</si>
  <si>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</si>
  <si>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</si>
  <si>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</si>
  <si>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</si>
  <si>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</si>
  <si>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</si>
  <si>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</si>
  <si>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</si>
  <si>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</si>
  <si>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</si>
  <si>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</si>
  <si>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</si>
  <si>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</si>
  <si>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</si>
  <si>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</si>
  <si>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</si>
  <si>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</si>
  <si>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</si>
  <si>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</si>
  <si>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</si>
  <si>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</si>
  <si>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</si>
  <si>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</si>
  <si>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</si>
  <si>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</si>
  <si>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</si>
  <si>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</si>
  <si>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</si>
  <si>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</si>
  <si>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</si>
  <si>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</si>
  <si>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</si>
  <si>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</si>
  <si>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</si>
  <si>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</si>
  <si>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</si>
  <si>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</si>
  <si>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</si>
  <si>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</si>
  <si>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</si>
  <si>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</si>
  <si>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</si>
  <si>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</si>
  <si>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</si>
  <si>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</si>
  <si>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</si>
  <si>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</si>
  <si>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</si>
  <si>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</si>
  <si>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</si>
  <si>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</si>
  <si>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</si>
  <si>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</si>
  <si>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</si>
  <si>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</si>
  <si>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</si>
  <si>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</si>
  <si>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</si>
  <si>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</si>
  <si>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</si>
  <si>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</si>
  <si>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</si>
  <si>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</si>
  <si>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</si>
  <si>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</si>
  <si>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</si>
  <si>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</si>
  <si>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</si>
  <si>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</si>
  <si>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</si>
  <si>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</si>
  <si>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</si>
  <si>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</si>
  <si>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</si>
  <si>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</si>
  <si>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</si>
  <si>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</si>
  <si>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</si>
  <si>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</si>
  <si>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</si>
  <si>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</si>
  <si>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</si>
  <si>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</si>
  <si>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</si>
  <si>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</si>
  <si>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</si>
  <si>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</si>
  <si>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</si>
  <si>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</si>
  <si>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</si>
  <si>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</si>
  <si>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</si>
  <si>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</si>
  <si>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</si>
  <si>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</si>
  <si>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</si>
  <si>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</si>
  <si>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</si>
  <si>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</si>
  <si>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</si>
  <si>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</si>
  <si>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</si>
  <si>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</si>
  <si>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</si>
  <si>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</si>
  <si>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</si>
  <si>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</si>
  <si>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</si>
  <si>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</si>
  <si>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</si>
  <si>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</si>
  <si>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</si>
  <si>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</si>
  <si>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</si>
  <si>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</si>
  <si>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</si>
  <si>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</si>
  <si>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</si>
  <si>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</si>
  <si>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</si>
  <si>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</si>
  <si>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</si>
  <si>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</si>
  <si>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</si>
  <si>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</si>
  <si>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</si>
  <si>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</si>
  <si>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</si>
  <si>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</si>
  <si>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</si>
  <si>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</si>
  <si>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</si>
  <si>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</si>
  <si>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</si>
  <si>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</si>
  <si>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</si>
  <si>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</si>
  <si>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</si>
  <si>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</si>
  <si>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</si>
  <si>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</si>
  <si>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</si>
  <si>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</si>
  <si>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</si>
  <si>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</si>
  <si>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</si>
  <si>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</si>
  <si>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</si>
  <si>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</si>
  <si>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</si>
  <si>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</si>
  <si>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</si>
  <si>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</si>
  <si>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</si>
  <si>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</si>
  <si>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</si>
  <si>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</si>
  <si>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</si>
  <si>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</si>
  <si>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</si>
  <si>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</si>
  <si>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</si>
  <si>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</si>
  <si>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</si>
  <si>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</si>
  <si>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</si>
  <si>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</si>
  <si>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</si>
  <si>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</si>
  <si>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</si>
  <si>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</si>
  <si>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</si>
  <si>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</si>
  <si>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</si>
  <si>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</si>
  <si>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</si>
  <si>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</si>
  <si>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</si>
  <si>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</si>
  <si>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</si>
  <si>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</si>
  <si>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</si>
  <si>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</si>
  <si>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</si>
  <si>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</si>
  <si>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</si>
  <si>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</si>
  <si>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</si>
  <si>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</si>
  <si>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</si>
  <si>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</si>
  <si>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</si>
  <si>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</si>
  <si>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</si>
  <si>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</si>
  <si>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</si>
  <si>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</si>
  <si>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</si>
  <si>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</si>
  <si>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</si>
  <si>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</si>
  <si>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</si>
  <si>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</si>
  <si>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</si>
  <si>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</si>
  <si>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</si>
  <si>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</si>
  <si>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</si>
  <si>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</si>
  <si>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</si>
  <si>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</si>
  <si>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</si>
  <si>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</si>
  <si>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</si>
  <si>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</si>
  <si>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</si>
  <si>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</si>
  <si>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</si>
  <si>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</si>
  <si>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</si>
  <si>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</si>
  <si>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</si>
  <si>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</si>
  <si>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</si>
  <si>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</si>
  <si>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</si>
  <si>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</si>
  <si>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</si>
  <si>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</si>
  <si>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</si>
  <si>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</si>
  <si>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</si>
  <si>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</si>
  <si>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</si>
  <si>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</si>
  <si>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</si>
  <si>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</si>
  <si>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</si>
  <si>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</si>
  <si>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</si>
  <si>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</si>
  <si>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</si>
  <si>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</si>
  <si>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</si>
  <si>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</si>
  <si>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</si>
  <si>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</si>
  <si>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</si>
  <si>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</si>
  <si>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</si>
  <si>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</si>
  <si>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</si>
  <si>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</si>
  <si>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</si>
  <si>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</si>
  <si>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</si>
  <si>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</si>
  <si>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</si>
  <si>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</si>
  <si>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</si>
  <si>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</si>
  <si>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</si>
  <si>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</si>
  <si>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</si>
  <si>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</si>
  <si>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</si>
  <si>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</si>
  <si>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</si>
  <si>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</si>
  <si>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</si>
  <si>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</si>
  <si>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</si>
  <si>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</si>
  <si>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</si>
  <si>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</si>
  <si>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</si>
  <si>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</si>
  <si>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</si>
  <si>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</si>
  <si>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</si>
  <si>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</si>
  <si>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</si>
  <si>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</si>
  <si>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</si>
  <si>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</si>
  <si>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</si>
  <si>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</si>
  <si>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</si>
  <si>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</si>
  <si>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</si>
  <si>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</si>
  <si>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</si>
  <si>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</si>
  <si>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</si>
  <si>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</si>
  <si>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</si>
  <si>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</si>
  <si>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</si>
  <si>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</si>
  <si>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</si>
  <si>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</si>
  <si>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</si>
  <si>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</si>
  <si>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</si>
  <si>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</si>
  <si>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</si>
  <si>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</si>
  <si>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</si>
  <si>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</si>
  <si>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</si>
  <si>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</si>
  <si>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</si>
  <si>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</si>
  <si>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</si>
  <si>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</si>
  <si>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</si>
  <si>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</si>
  <si>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</si>
  <si>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</si>
  <si>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</si>
  <si>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</si>
  <si>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</si>
  <si>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</si>
  <si>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</si>
  <si>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</si>
  <si>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</si>
  <si>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</si>
  <si>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</si>
  <si>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</si>
  <si>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</si>
  <si>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</si>
  <si>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</si>
  <si>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</si>
  <si>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</si>
  <si>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</si>
  <si>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</si>
  <si>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</si>
  <si>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</si>
  <si>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</si>
  <si>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</si>
  <si>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</si>
  <si>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</si>
  <si>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</si>
  <si>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</si>
  <si>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</si>
  <si>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</si>
  <si>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</si>
  <si>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</si>
  <si>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</si>
  <si>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</si>
  <si>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</si>
  <si>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</si>
  <si>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</si>
  <si>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</si>
  <si>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</si>
  <si>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</si>
  <si>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</si>
  <si>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</si>
  <si>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</si>
  <si>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</si>
  <si>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</si>
  <si>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</si>
  <si>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</si>
  <si>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</si>
  <si>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</si>
  <si>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</si>
  <si>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</si>
  <si>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</si>
  <si>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</si>
  <si>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</si>
  <si>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</si>
  <si>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</si>
  <si>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</si>
  <si>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</si>
  <si>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</si>
  <si>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</si>
  <si>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</si>
  <si>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</si>
  <si>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</si>
  <si>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</si>
  <si>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</si>
  <si>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</si>
  <si>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</si>
  <si>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</si>
  <si>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</si>
  <si>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</si>
  <si>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</si>
  <si>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</si>
  <si>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</si>
  <si>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</si>
  <si>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</si>
  <si>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</si>
  <si>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</si>
  <si>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</si>
  <si>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</si>
  <si>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</si>
  <si>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</si>
  <si>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</si>
  <si>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</si>
  <si>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</si>
  <si>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</si>
  <si>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</si>
  <si>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</si>
  <si>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</si>
  <si>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</si>
  <si>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</si>
  <si>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</si>
  <si>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</si>
  <si>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</si>
  <si>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</si>
  <si>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</si>
  <si>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</si>
  <si>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</si>
  <si>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</si>
  <si>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</si>
  <si>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</si>
  <si>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</si>
  <si>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</si>
  <si>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</si>
  <si>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</si>
  <si>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</si>
  <si>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</si>
  <si>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</si>
  <si>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</si>
  <si>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</si>
  <si>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</si>
  <si>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</si>
  <si>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</si>
  <si>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</si>
  <si>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</si>
  <si>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</si>
  <si>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</si>
  <si>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</si>
  <si>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</si>
  <si>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</si>
  <si>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</si>
  <si>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</si>
  <si>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</si>
  <si>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</si>
  <si>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</si>
  <si>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</si>
  <si>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</si>
  <si>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</si>
  <si>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</si>
  <si>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</si>
  <si>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</si>
  <si>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</si>
  <si>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</si>
  <si>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</si>
  <si>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</si>
  <si>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</si>
  <si>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</si>
  <si>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</si>
  <si>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</si>
  <si>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</si>
  <si>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</si>
  <si>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</si>
  <si>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</si>
  <si>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</si>
  <si>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</si>
  <si>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</si>
  <si>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</si>
  <si>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</si>
  <si>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</si>
  <si>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</si>
  <si>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</si>
  <si>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</si>
  <si>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</si>
  <si>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</si>
  <si>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</si>
  <si>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</si>
  <si>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</si>
  <si>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</si>
  <si>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</si>
  <si>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</si>
  <si>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</si>
  <si>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</si>
  <si>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</si>
  <si>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</si>
  <si>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</si>
  <si>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</si>
  <si>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</si>
  <si>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</si>
  <si>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</si>
  <si>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</si>
  <si>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</si>
  <si>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</si>
  <si>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</si>
  <si>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</si>
  <si>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</si>
  <si>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</si>
  <si>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</si>
  <si>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</si>
  <si>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</si>
  <si>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</si>
  <si>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</si>
  <si>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</si>
  <si>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</si>
  <si>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</si>
  <si>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</si>
  <si>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</si>
  <si>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</si>
  <si>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</si>
  <si>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</si>
  <si>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</si>
  <si>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</si>
  <si>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</si>
  <si>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</si>
  <si>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</si>
  <si>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</si>
  <si>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</si>
  <si>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</si>
  <si>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</si>
  <si>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</si>
  <si>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</si>
  <si>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</si>
  <si>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</si>
  <si>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</si>
  <si>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</si>
  <si>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</si>
  <si>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</si>
  <si>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</si>
  <si>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</si>
  <si>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</si>
  <si>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</si>
  <si>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</si>
  <si>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</si>
  <si>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</si>
  <si>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</si>
  <si>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</si>
  <si>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</si>
  <si>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</si>
  <si>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</si>
  <si>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</si>
  <si>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</si>
  <si>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</si>
  <si>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</si>
  <si>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</si>
  <si>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</si>
  <si>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</si>
  <si>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</si>
  <si>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</si>
  <si>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</si>
  <si>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</si>
  <si>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</si>
  <si>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</si>
  <si>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</si>
  <si>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</si>
  <si>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</si>
  <si>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</si>
  <si>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</si>
  <si>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</si>
  <si>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</si>
  <si>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</si>
  <si>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</si>
  <si>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</si>
  <si>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</si>
  <si>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</si>
  <si>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</si>
  <si>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</si>
  <si>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</si>
  <si>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</si>
  <si>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</si>
  <si>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</si>
  <si>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</si>
  <si>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</si>
  <si>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</si>
  <si>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</si>
  <si>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</si>
  <si>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</si>
  <si>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</si>
  <si>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</si>
  <si>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</si>
  <si>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</si>
  <si>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</si>
  <si>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</si>
  <si>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</si>
  <si>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</si>
  <si>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</si>
  <si>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</si>
  <si>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</si>
  <si>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</si>
  <si>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</si>
  <si>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</si>
  <si>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</si>
  <si>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</si>
  <si>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</si>
  <si>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</si>
  <si>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</si>
  <si>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</si>
  <si>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</si>
  <si>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</si>
  <si>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</si>
  <si>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</si>
  <si>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</si>
  <si>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</si>
  <si>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</si>
  <si>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</si>
  <si>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</si>
  <si>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</si>
  <si>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</si>
  <si>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</si>
  <si>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</si>
  <si>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</si>
  <si>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</si>
  <si>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</si>
  <si>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</si>
  <si>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</si>
  <si>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</si>
  <si>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</si>
  <si>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</si>
  <si>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</si>
  <si>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</si>
  <si>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</si>
  <si>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</si>
  <si>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</si>
  <si>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</si>
  <si>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</si>
  <si>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</si>
  <si>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</si>
  <si>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</si>
  <si>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</si>
  <si>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</si>
  <si>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</si>
  <si>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</si>
  <si>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</si>
  <si>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</si>
  <si>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</si>
  <si>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</si>
  <si>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</si>
  <si>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</si>
  <si>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</si>
  <si>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</si>
  <si>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</si>
  <si>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</si>
  <si>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</si>
  <si>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</si>
  <si>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</si>
  <si>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</si>
  <si>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</si>
  <si>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</si>
  <si>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</si>
  <si>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</si>
  <si>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</si>
  <si>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</si>
  <si>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</si>
  <si>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</si>
  <si>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</si>
  <si>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</si>
  <si>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</si>
  <si>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</si>
  <si>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</si>
  <si>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</si>
  <si>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</si>
  <si>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</si>
  <si>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</si>
  <si>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</si>
  <si>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</si>
  <si>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</si>
  <si>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</si>
  <si>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</si>
  <si>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</si>
  <si>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</si>
  <si>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</si>
  <si>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</si>
  <si>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</si>
  <si>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</si>
  <si>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</si>
  <si>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</si>
  <si>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</si>
  <si>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</si>
  <si>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</si>
  <si>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</si>
  <si>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</si>
  <si>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</si>
  <si>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</si>
  <si>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</si>
  <si>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</si>
  <si>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</si>
  <si>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</si>
  <si>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</si>
  <si>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</si>
  <si>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</si>
  <si>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</si>
  <si>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</si>
  <si>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</si>
  <si>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</si>
  <si>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</si>
  <si>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</si>
  <si>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</si>
  <si>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</si>
  <si>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</si>
  <si>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</si>
  <si>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</si>
  <si>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</si>
  <si>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</si>
  <si>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</si>
  <si>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</si>
  <si>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</si>
  <si>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</si>
  <si>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</si>
  <si>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</si>
  <si>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</si>
  <si>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</si>
  <si>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</si>
  <si>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</si>
  <si>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</si>
  <si>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</si>
  <si>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</si>
  <si>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</si>
  <si>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</si>
  <si>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</si>
  <si>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</si>
  <si>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</si>
  <si>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</si>
  <si>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</si>
  <si>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</si>
  <si>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</si>
  <si>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</si>
  <si>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</si>
  <si>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</si>
  <si>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</si>
  <si>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</si>
  <si>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</si>
  <si>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</si>
  <si>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</si>
  <si>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</si>
  <si>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</si>
  <si>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</si>
  <si>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</si>
  <si>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</si>
  <si>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</si>
  <si>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</si>
  <si>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</si>
  <si>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</si>
  <si>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</si>
  <si>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</si>
  <si>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</si>
  <si>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</si>
  <si>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</si>
  <si>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</si>
  <si>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</si>
  <si>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</si>
  <si>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</si>
  <si>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</si>
  <si>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</si>
  <si>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</si>
  <si>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</si>
  <si>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</si>
  <si>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</si>
  <si>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</si>
  <si>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</si>
  <si>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</si>
  <si>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</si>
  <si>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</si>
  <si>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</si>
  <si>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</si>
  <si>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</si>
  <si>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</si>
  <si>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</si>
  <si>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</si>
  <si>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</si>
  <si>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</si>
  <si>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</si>
  <si>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</si>
  <si>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</si>
  <si>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</si>
  <si>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</si>
  <si>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</si>
  <si>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</si>
  <si>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</si>
  <si>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</si>
  <si>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</si>
  <si>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</si>
  <si>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</si>
  <si>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</si>
  <si>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</si>
  <si>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</si>
  <si>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</si>
  <si>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</si>
  <si>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</si>
  <si>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</si>
  <si>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</si>
  <si>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</si>
  <si>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</si>
  <si>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</si>
  <si>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</si>
  <si>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</si>
  <si>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</si>
  <si>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</si>
  <si>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</si>
  <si>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</si>
  <si>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</si>
  <si>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</si>
  <si>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</si>
  <si>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</si>
  <si>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</si>
  <si>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</si>
  <si>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</si>
  <si>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</si>
  <si>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</si>
  <si>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</si>
  <si>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</si>
  <si>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</si>
  <si>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</si>
  <si>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</si>
  <si>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</si>
  <si>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</si>
  <si>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</si>
  <si>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</si>
  <si>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</si>
  <si>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</si>
  <si>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</si>
  <si>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</si>
  <si>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</si>
  <si>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</si>
  <si>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</si>
  <si>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</si>
  <si>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</si>
  <si>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</si>
  <si>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</si>
  <si>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</si>
  <si>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</si>
  <si>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</si>
  <si>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</si>
  <si>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</si>
  <si>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</si>
  <si>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</si>
  <si>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</si>
  <si>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</si>
  <si>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</si>
  <si>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</si>
  <si>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</si>
  <si>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</si>
  <si>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</si>
  <si>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</si>
  <si>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</si>
  <si>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</si>
  <si>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</si>
  <si>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</si>
  <si>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</si>
  <si>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</si>
  <si>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</si>
  <si>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</si>
  <si>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</si>
  <si>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</si>
  <si>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</si>
  <si>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</si>
  <si>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</si>
  <si>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</si>
  <si>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</si>
  <si>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</si>
  <si>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</si>
  <si>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</si>
  <si>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</si>
  <si>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</si>
  <si>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</si>
  <si>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</si>
  <si>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</si>
  <si>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</si>
  <si>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</si>
  <si>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</si>
  <si>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</si>
  <si>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</si>
  <si>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</si>
  <si>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</si>
  <si>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</si>
  <si>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</si>
  <si>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</si>
  <si>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</si>
  <si>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</si>
  <si>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</si>
  <si>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</si>
  <si>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</si>
  <si>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</si>
  <si>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</si>
  <si>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</si>
  <si>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</si>
  <si>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</si>
  <si>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</si>
  <si>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</si>
  <si>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</si>
  <si>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</si>
  <si>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</si>
  <si>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</si>
  <si>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</si>
  <si>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</si>
  <si>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</si>
  <si>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</si>
  <si>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</si>
  <si>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</si>
  <si>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</si>
  <si>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</si>
  <si>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</si>
  <si>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</si>
  <si>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</si>
  <si>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</si>
  <si>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</si>
  <si>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</si>
  <si>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</si>
  <si>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</si>
  <si>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</si>
  <si>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</si>
  <si>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</si>
  <si>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</si>
  <si>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</si>
  <si>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</si>
  <si>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</si>
  <si>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</si>
  <si>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</si>
  <si>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</si>
  <si>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</si>
  <si>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</si>
  <si>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</si>
  <si>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</si>
  <si>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</si>
  <si>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</si>
  <si>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</si>
  <si>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</si>
  <si>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</si>
  <si>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</si>
  <si>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</si>
  <si>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</si>
  <si>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</si>
  <si>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</si>
  <si>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</si>
  <si>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</si>
  <si>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</si>
  <si>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</si>
  <si>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</si>
  <si>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</si>
  <si>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</si>
  <si>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</si>
  <si>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</si>
  <si>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</si>
  <si>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</si>
  <si>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</si>
  <si>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</si>
  <si>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</si>
  <si>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</si>
  <si>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</si>
  <si>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</si>
  <si>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</si>
  <si>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</si>
  <si>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</si>
  <si>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</si>
  <si>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</si>
  <si>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</si>
  <si>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</si>
  <si>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</si>
  <si>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</si>
  <si>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</si>
  <si>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</si>
  <si>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</si>
  <si>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</si>
  <si>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</si>
  <si>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</si>
  <si>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</si>
  <si>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</si>
  <si>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</si>
  <si>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</si>
  <si>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</si>
  <si>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</si>
  <si>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</si>
  <si>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</si>
  <si>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</si>
  <si>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</si>
  <si>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</si>
  <si>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</si>
  <si>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</si>
  <si>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</si>
  <si>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</si>
  <si>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</si>
  <si>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</si>
  <si>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</si>
  <si>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</si>
  <si>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</si>
  <si>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</si>
  <si>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</si>
  <si>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</si>
  <si>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</si>
  <si>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</si>
  <si>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</si>
  <si>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</si>
  <si>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</si>
  <si>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</si>
  <si>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</si>
  <si>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</si>
  <si>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</si>
  <si>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</si>
  <si>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</si>
  <si>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</si>
  <si>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</si>
  <si>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</si>
  <si>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</si>
  <si>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</si>
  <si>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</si>
  <si>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</si>
  <si>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</si>
  <si>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</si>
  <si>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</si>
  <si>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</si>
  <si>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</si>
  <si>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</si>
  <si>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</si>
  <si>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</si>
  <si>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</si>
  <si>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</si>
  <si>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</si>
  <si>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</si>
  <si>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</si>
  <si>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</si>
  <si>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</si>
  <si>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</si>
  <si>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</si>
  <si>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</si>
  <si>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</si>
  <si>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</si>
  <si>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</si>
  <si>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</si>
  <si>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</si>
  <si>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</si>
  <si>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</si>
  <si>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</si>
  <si>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</si>
  <si>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</si>
  <si>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</si>
  <si>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</si>
  <si>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</si>
  <si>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</si>
  <si>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</si>
  <si>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</si>
  <si>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</si>
  <si>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</si>
  <si>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</si>
  <si>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</si>
  <si>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</si>
  <si>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</si>
  <si>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</si>
  <si>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</si>
  <si>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</si>
  <si>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</si>
  <si>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</si>
  <si>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</si>
  <si>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</si>
  <si>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</si>
  <si>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</si>
  <si>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</si>
  <si>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</si>
  <si>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</si>
  <si>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</si>
  <si>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</si>
  <si>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</si>
  <si>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</si>
  <si>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</si>
  <si>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</si>
  <si>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</si>
  <si>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</si>
  <si>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</si>
  <si>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</si>
  <si>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</si>
  <si>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</si>
  <si>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</si>
  <si>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</si>
  <si>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</si>
  <si>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</si>
  <si>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</si>
  <si>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</si>
  <si>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</si>
  <si>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</si>
  <si>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</si>
  <si>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</si>
  <si>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</si>
  <si>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</si>
  <si>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</si>
  <si>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</si>
  <si>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</si>
  <si>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</si>
  <si>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</si>
  <si>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</si>
  <si>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</si>
  <si>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</si>
  <si>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</si>
  <si>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</si>
  <si>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</si>
  <si>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</si>
  <si>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</si>
  <si>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</si>
  <si>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</si>
  <si>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</si>
  <si>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</si>
  <si>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</si>
  <si>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</si>
  <si>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</si>
  <si>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</si>
  <si>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</si>
  <si>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</si>
  <si>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</si>
  <si>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</si>
  <si>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</si>
  <si>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</si>
  <si>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</si>
  <si>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</si>
  <si>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</si>
  <si>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</si>
  <si>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</si>
  <si>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</si>
  <si>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</si>
  <si>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</si>
  <si>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</si>
  <si>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</si>
  <si>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</si>
  <si>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</si>
  <si>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</si>
  <si>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</si>
  <si>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</si>
  <si>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</si>
  <si>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</si>
  <si>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</si>
  <si>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</si>
  <si>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</si>
  <si>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</si>
  <si>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</si>
  <si>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</si>
  <si>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</si>
  <si>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</si>
  <si>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</si>
  <si>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</si>
  <si>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</si>
  <si>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</si>
  <si>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</si>
  <si>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</si>
  <si>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</si>
  <si>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</si>
  <si>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</si>
  <si>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</si>
  <si>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</si>
  <si>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</si>
  <si>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</si>
  <si>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</si>
  <si>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</si>
  <si>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</si>
  <si>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</si>
  <si>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</si>
  <si>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</si>
  <si>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</si>
  <si>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</si>
  <si>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</si>
  <si>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</si>
  <si>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</si>
  <si>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</si>
  <si>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</si>
  <si>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</si>
  <si>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</si>
  <si>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</si>
  <si>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</si>
  <si>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</si>
  <si>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</si>
  <si>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</si>
  <si>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</si>
  <si>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</si>
  <si>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</si>
  <si>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</si>
  <si>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</si>
  <si>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</si>
  <si>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</si>
  <si>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</si>
  <si>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</si>
  <si>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</si>
  <si>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</si>
  <si>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</si>
  <si>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</si>
  <si>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</si>
  <si>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</si>
  <si>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</si>
  <si>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</si>
  <si>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</si>
  <si>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</si>
  <si>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</si>
  <si>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</si>
  <si>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</si>
  <si>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</si>
  <si>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</si>
  <si>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</si>
  <si>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</si>
  <si>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</si>
  <si>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</si>
  <si>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</si>
  <si>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</si>
  <si>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</si>
  <si>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</si>
  <si>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</si>
  <si>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</si>
  <si>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</si>
  <si>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</si>
  <si>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</si>
  <si>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</si>
  <si>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</si>
  <si>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</si>
  <si>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</si>
  <si>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</si>
  <si>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</si>
  <si>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</si>
  <si>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</si>
  <si>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</si>
  <si>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</si>
  <si>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</si>
  <si>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</si>
  <si>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</si>
  <si>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</si>
  <si>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</si>
  <si>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</si>
  <si>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</si>
  <si>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</si>
  <si>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</si>
  <si>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</si>
  <si>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</si>
  <si>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</si>
  <si>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</si>
  <si>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</si>
  <si>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</si>
  <si>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</si>
  <si>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</si>
  <si>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</si>
  <si>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</si>
  <si>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</si>
  <si>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</si>
  <si>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</si>
  <si>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</si>
  <si>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</si>
  <si>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</si>
  <si>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</si>
  <si>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</si>
  <si>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</si>
  <si>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</si>
  <si>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</si>
  <si>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</si>
  <si>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</si>
  <si>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</si>
  <si>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</si>
  <si>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</si>
  <si>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</si>
  <si>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</si>
  <si>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</si>
  <si>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</si>
  <si>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</si>
  <si>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</si>
  <si>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</si>
  <si>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</si>
  <si>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</si>
  <si>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</si>
  <si>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</si>
  <si>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</si>
  <si>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</si>
  <si>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</si>
  <si>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</si>
  <si>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</si>
  <si>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</si>
  <si>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</si>
  <si>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</si>
  <si>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</si>
  <si>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</si>
  <si>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</si>
  <si>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</si>
  <si>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</si>
  <si>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</si>
  <si>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</si>
  <si>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</si>
  <si>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</si>
  <si>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</si>
  <si>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</si>
  <si>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</si>
  <si>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</si>
  <si>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</si>
  <si>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</si>
  <si>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</si>
  <si>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</si>
  <si>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</si>
  <si>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</si>
  <si>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</si>
  <si>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</si>
  <si>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</si>
  <si>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</si>
  <si>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</si>
  <si>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</si>
  <si>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</si>
  <si>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</si>
  <si>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</si>
  <si>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</si>
  <si>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</si>
  <si>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</si>
  <si>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</si>
  <si>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</si>
  <si>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</si>
  <si>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</si>
  <si>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</si>
  <si>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</si>
  <si>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</si>
  <si>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</si>
  <si>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</si>
  <si>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</si>
  <si>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</si>
  <si>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</si>
  <si>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</si>
  <si>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</si>
  <si>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</si>
  <si>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</si>
  <si>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</si>
  <si>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</si>
  <si>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</si>
  <si>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</si>
  <si>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</si>
  <si>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</si>
  <si>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</si>
  <si>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</si>
  <si>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</si>
  <si>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</si>
  <si>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</si>
  <si>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</si>
  <si>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</si>
  <si>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</si>
  <si>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</si>
  <si>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</si>
  <si>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</si>
  <si>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</si>
  <si>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</si>
  <si>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</si>
  <si>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</si>
  <si>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</si>
  <si>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</si>
  <si>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</si>
  <si>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</si>
  <si>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</si>
  <si>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</si>
  <si>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</si>
  <si>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</si>
  <si>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</si>
  <si>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</si>
  <si>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</si>
  <si>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</si>
  <si>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</si>
  <si>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</si>
  <si>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</si>
  <si>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</si>
  <si>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</si>
  <si>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</si>
  <si>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</si>
  <si>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</si>
  <si>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</si>
  <si>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</si>
  <si>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</si>
  <si>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</si>
  <si>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</si>
  <si>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</si>
  <si>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</si>
  <si>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</si>
  <si>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</si>
  <si>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</si>
  <si>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</si>
  <si>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</si>
  <si>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</si>
  <si>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</si>
  <si>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</si>
  <si>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</si>
  <si>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</si>
  <si>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</si>
  <si>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</si>
  <si>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</si>
  <si>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</si>
  <si>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</si>
  <si>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</si>
  <si>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</si>
  <si>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</si>
  <si>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</si>
  <si>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</si>
  <si>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</si>
  <si>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</si>
  <si>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</si>
  <si>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</si>
  <si>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</si>
  <si>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</si>
  <si>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</si>
  <si>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</si>
  <si>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</si>
  <si>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</si>
  <si>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</si>
  <si>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</si>
  <si>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</si>
  <si>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</si>
  <si>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</si>
  <si>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</si>
  <si>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</si>
  <si>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</si>
  <si>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</si>
  <si>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</si>
  <si>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</si>
  <si>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</si>
  <si>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</si>
  <si>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</si>
  <si>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</si>
  <si>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</si>
  <si>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</si>
  <si>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</si>
  <si>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</si>
  <si>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</si>
  <si>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</si>
  <si>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</si>
  <si>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</si>
  <si>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</si>
  <si>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</si>
  <si>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</si>
  <si>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</si>
  <si>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</si>
  <si>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</si>
  <si>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</si>
  <si>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</si>
  <si>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</si>
  <si>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</si>
  <si>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</si>
  <si>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</si>
  <si>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</si>
  <si>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</si>
  <si>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</si>
  <si>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</si>
  <si>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</si>
  <si>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</si>
  <si>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</si>
  <si>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</si>
  <si>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</si>
  <si>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</si>
  <si>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</si>
  <si>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</si>
  <si>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</si>
  <si>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</si>
  <si>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</si>
  <si>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</si>
  <si>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</si>
  <si>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</si>
  <si>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</si>
  <si>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</si>
  <si>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</si>
  <si>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</si>
  <si>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</si>
  <si>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</si>
  <si>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</si>
  <si>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</si>
  <si>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</si>
  <si>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</si>
  <si>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</si>
  <si>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</si>
  <si>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</si>
  <si>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</si>
  <si>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</si>
  <si>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</si>
  <si>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</si>
  <si>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</si>
  <si>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</si>
  <si>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</si>
  <si>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</si>
  <si>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</si>
  <si>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</si>
  <si>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</si>
  <si>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</si>
  <si>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</si>
  <si>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</si>
  <si>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</si>
  <si>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</si>
  <si>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</si>
  <si>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</si>
  <si>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</si>
  <si>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</si>
  <si>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</si>
  <si>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</si>
  <si>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</si>
  <si>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</si>
  <si>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</si>
  <si>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</si>
  <si>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</si>
  <si>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</si>
  <si>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</si>
  <si>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</si>
  <si>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</si>
  <si>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</si>
  <si>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</si>
  <si>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</si>
  <si>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</si>
  <si>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</si>
  <si>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</si>
  <si>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</si>
  <si>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</si>
  <si>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</si>
  <si>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</si>
  <si>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</si>
  <si>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</si>
  <si>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</si>
  <si>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</si>
  <si>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</si>
  <si>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</si>
  <si>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</si>
  <si>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</si>
  <si>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</si>
  <si>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</si>
  <si>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</si>
  <si>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</si>
  <si>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</si>
  <si>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</si>
  <si>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</si>
  <si>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</si>
  <si>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</si>
  <si>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</si>
  <si>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</si>
  <si>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</si>
  <si>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</si>
  <si>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</si>
  <si>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</si>
  <si>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</si>
  <si>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</si>
  <si>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</si>
  <si>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</si>
  <si>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</si>
  <si>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</si>
  <si>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</si>
  <si>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</si>
  <si>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</si>
  <si>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</si>
  <si>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</si>
  <si>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</si>
  <si>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</si>
  <si>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</si>
  <si>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</si>
  <si>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</si>
  <si>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</si>
  <si>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</si>
  <si>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</si>
  <si>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</si>
  <si>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</si>
  <si>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</si>
  <si>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</si>
  <si>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</si>
  <si>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</si>
  <si>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</si>
  <si>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</si>
  <si>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</si>
  <si>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</si>
  <si>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</si>
  <si>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</si>
  <si>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</si>
  <si>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</si>
  <si>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</si>
  <si>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</si>
  <si>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</si>
  <si>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</si>
  <si>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</si>
  <si>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</si>
  <si>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</si>
  <si>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</si>
  <si>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</si>
  <si>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</si>
  <si>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</si>
  <si>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</si>
  <si>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</si>
  <si>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</si>
  <si>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</si>
  <si>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</si>
  <si>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</si>
  <si>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</si>
  <si>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</si>
  <si>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</si>
  <si>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</si>
  <si>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</si>
  <si>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</si>
  <si>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</si>
  <si>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</si>
  <si>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</si>
  <si>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</si>
  <si>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</si>
  <si>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</si>
  <si>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</si>
  <si>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</si>
  <si>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</si>
  <si>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</si>
  <si>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</si>
  <si>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</si>
  <si>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</si>
  <si>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</si>
  <si>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</si>
  <si>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</si>
  <si>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</si>
  <si>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</si>
  <si>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</si>
  <si>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</si>
  <si>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</si>
  <si>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</si>
  <si>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</si>
  <si>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</si>
  <si>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</si>
  <si>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</si>
  <si>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</si>
  <si>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</si>
  <si>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</si>
  <si>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</si>
  <si>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</si>
  <si>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</si>
  <si>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</si>
  <si>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</si>
  <si>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</si>
  <si>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</si>
  <si>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</si>
  <si>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</si>
  <si>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</si>
  <si>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</si>
  <si>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</si>
  <si>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</si>
  <si>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</si>
  <si>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</si>
  <si>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</si>
  <si>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</si>
  <si>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</si>
  <si>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</si>
  <si>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</si>
  <si>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</si>
  <si>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</si>
  <si>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</si>
  <si>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</si>
  <si>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</si>
  <si>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</si>
  <si>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</si>
  <si>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</si>
  <si>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</si>
  <si>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</si>
  <si>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</si>
  <si>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</si>
  <si>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</si>
  <si>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</si>
  <si>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</si>
  <si>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</si>
  <si>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</si>
  <si>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</si>
  <si>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</si>
  <si>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</si>
  <si>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</si>
  <si>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</si>
  <si>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</si>
  <si>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</si>
  <si>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</si>
  <si>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</si>
  <si>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</si>
  <si>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</si>
  <si>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</si>
  <si>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</si>
  <si>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</si>
  <si>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</si>
  <si>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</si>
  <si>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</si>
  <si>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</si>
  <si>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</si>
  <si>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</si>
  <si>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</si>
  <si>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</si>
  <si>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</si>
  <si>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</si>
  <si>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</si>
  <si>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</si>
  <si>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</si>
  <si>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</si>
  <si>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</si>
  <si>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</si>
  <si>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</si>
  <si>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</si>
  <si>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</si>
  <si>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</si>
  <si>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</si>
  <si>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</si>
  <si>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</si>
  <si>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</si>
  <si>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</si>
  <si>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</si>
  <si>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</si>
  <si>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</si>
  <si>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</si>
  <si>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</si>
  <si>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</si>
  <si>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</si>
  <si>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</si>
  <si>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</si>
  <si>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</si>
  <si>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</si>
  <si>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</si>
  <si>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</si>
  <si>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</si>
  <si>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</si>
  <si>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</si>
  <si>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</si>
  <si>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</si>
  <si>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</si>
  <si>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</si>
  <si>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</si>
  <si>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</si>
  <si>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</si>
  <si>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</si>
  <si>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</si>
  <si>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</si>
  <si>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</si>
  <si>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</si>
  <si>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</si>
  <si>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</si>
  <si>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</si>
  <si>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</si>
  <si>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</si>
  <si>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</si>
  <si>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</si>
  <si>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</si>
  <si>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</si>
  <si>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</si>
  <si>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</si>
  <si>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</si>
  <si>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</si>
  <si>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</si>
  <si>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</si>
  <si>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</si>
  <si>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</si>
  <si>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</si>
  <si>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</si>
  <si>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</si>
  <si>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</si>
  <si>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</si>
  <si>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</si>
  <si>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</si>
  <si>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</si>
  <si>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</si>
  <si>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</si>
  <si>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</si>
  <si>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</si>
  <si>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</si>
  <si>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</si>
  <si>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</si>
  <si>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</si>
  <si>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</si>
  <si>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</si>
  <si>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</si>
  <si>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</si>
  <si>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</si>
  <si>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</si>
  <si>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</si>
  <si>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</si>
  <si>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</si>
  <si>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</si>
  <si>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</si>
  <si>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</si>
  <si>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</si>
  <si>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</si>
  <si>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</si>
  <si>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</si>
  <si>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</si>
  <si>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</si>
  <si>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</si>
  <si>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</si>
  <si>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</si>
  <si>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</si>
  <si>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</si>
  <si>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</si>
  <si>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</si>
  <si>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</si>
  <si>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</si>
  <si>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</si>
  <si>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</si>
  <si>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</si>
  <si>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</si>
  <si>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</si>
  <si>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</si>
  <si>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</si>
  <si>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</si>
  <si>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</si>
  <si>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</si>
  <si>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</si>
  <si>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</si>
  <si>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</si>
  <si>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</si>
  <si>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</si>
  <si>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</si>
  <si>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</si>
  <si>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</si>
  <si>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</si>
  <si>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</si>
  <si>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</si>
  <si>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</si>
  <si>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</si>
  <si>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</si>
  <si>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</si>
  <si>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</si>
  <si>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</si>
  <si>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</si>
  <si>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</si>
  <si>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</si>
  <si>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</si>
  <si>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</si>
  <si>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</si>
  <si>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</si>
  <si>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</si>
  <si>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</si>
  <si>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</si>
  <si>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</si>
  <si>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</si>
  <si>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</si>
  <si>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</si>
  <si>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</si>
  <si>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</si>
  <si>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</si>
  <si>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</si>
  <si>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</si>
  <si>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</si>
  <si>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</si>
  <si>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</si>
  <si>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</si>
  <si>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</si>
  <si>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</si>
  <si>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</si>
  <si>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</si>
  <si>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</si>
  <si>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</si>
  <si>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</si>
  <si>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</si>
  <si>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</si>
  <si>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</si>
  <si>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</si>
  <si>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</si>
  <si>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</si>
  <si>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</si>
  <si>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</si>
  <si>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</si>
  <si>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</si>
  <si>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</si>
  <si>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</si>
  <si>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</si>
  <si>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</si>
  <si>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</si>
  <si>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</si>
  <si>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</si>
  <si>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</si>
  <si>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</si>
  <si>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</si>
  <si>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</si>
  <si>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</si>
  <si>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</si>
  <si>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</si>
  <si>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</si>
  <si>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</si>
  <si>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</si>
  <si>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</si>
  <si>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</si>
  <si>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</si>
  <si>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</si>
  <si>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</si>
  <si>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</si>
  <si>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</si>
  <si>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</si>
  <si>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</si>
  <si>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</si>
  <si>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</si>
  <si>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</si>
  <si>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</si>
  <si>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</si>
  <si>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</si>
  <si>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</si>
  <si>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</si>
  <si>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</si>
  <si>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</si>
  <si>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</si>
  <si>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</si>
  <si>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</si>
  <si>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</si>
  <si>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</si>
  <si>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</si>
  <si>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</si>
  <si>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</si>
  <si>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</si>
  <si>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</si>
  <si>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</si>
  <si>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</si>
  <si>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</si>
  <si>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</si>
  <si>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</si>
  <si>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</si>
  <si>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</si>
  <si>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</si>
  <si>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</si>
  <si>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</si>
  <si>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</si>
  <si>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</si>
  <si>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</si>
  <si>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</si>
  <si>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</si>
  <si>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</si>
  <si>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</si>
  <si>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</si>
  <si>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</si>
  <si>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</si>
  <si>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</si>
  <si>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</si>
  <si>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</si>
  <si>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</si>
  <si>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</si>
  <si>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</si>
  <si>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</si>
  <si>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</si>
  <si>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</si>
  <si>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</si>
  <si>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</si>
  <si>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</si>
  <si>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</si>
  <si>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</si>
  <si>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</si>
  <si>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</si>
  <si>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</si>
  <si>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</si>
  <si>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</si>
  <si>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</si>
  <si>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</si>
  <si>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</si>
  <si>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</si>
  <si>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</si>
  <si>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</si>
  <si>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</si>
  <si>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</si>
  <si>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</si>
  <si>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</si>
  <si>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</si>
  <si>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</si>
  <si>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</si>
  <si>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</si>
  <si>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</si>
  <si>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</si>
  <si>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</si>
  <si>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</si>
  <si>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</si>
  <si>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</si>
  <si>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</si>
  <si>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</si>
  <si>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</si>
  <si>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</si>
  <si>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</si>
  <si>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</si>
  <si>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</si>
  <si>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</si>
  <si>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</si>
  <si>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</si>
  <si>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</si>
  <si>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</si>
  <si>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</si>
  <si>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</si>
  <si>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</si>
  <si>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</si>
  <si>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</si>
  <si>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</si>
  <si>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</si>
  <si>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</si>
  <si>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</si>
  <si>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</si>
  <si>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</si>
  <si>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</si>
  <si>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</si>
  <si>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</si>
  <si>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</si>
  <si>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</si>
  <si>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</si>
  <si>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</si>
  <si>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</si>
  <si>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</si>
  <si>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</si>
  <si>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</si>
  <si>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</si>
  <si>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</si>
  <si>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</si>
  <si>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</si>
  <si>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</si>
  <si>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</si>
  <si>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</si>
  <si>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</si>
  <si>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</si>
  <si>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</si>
  <si>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</si>
  <si>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</si>
  <si>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</si>
  <si>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</si>
  <si>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</si>
  <si>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</si>
  <si>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</si>
  <si>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</si>
  <si>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</si>
  <si>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</si>
  <si>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</si>
  <si>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</si>
  <si>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</si>
  <si>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</si>
  <si>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</si>
  <si>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</si>
  <si>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</si>
  <si>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</si>
  <si>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</si>
  <si>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</si>
  <si>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</si>
  <si>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</si>
  <si>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</si>
  <si>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</si>
  <si>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</si>
  <si>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</si>
  <si>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</si>
  <si>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</si>
  <si>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</si>
  <si>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</si>
  <si>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</si>
  <si>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</si>
  <si>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</si>
  <si>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</si>
  <si>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</si>
  <si>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</si>
  <si>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</si>
  <si>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</si>
  <si>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</si>
  <si>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</si>
  <si>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</si>
  <si>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</si>
  <si>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</si>
  <si>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</si>
  <si>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</si>
  <si>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</si>
  <si>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</si>
  <si>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</si>
  <si>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</si>
  <si>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</si>
  <si>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</si>
  <si>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</si>
  <si>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</si>
  <si>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</si>
  <si>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</si>
  <si>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</si>
  <si>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</si>
  <si>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</si>
  <si>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</si>
  <si>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</si>
  <si>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</si>
  <si>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</si>
  <si>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</si>
  <si>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</si>
  <si>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</si>
  <si>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</si>
  <si>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</si>
  <si>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</si>
  <si>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</si>
  <si>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</si>
  <si>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</si>
  <si>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</si>
  <si>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</si>
  <si>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</si>
  <si>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</si>
  <si>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</si>
  <si>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</si>
  <si>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</si>
  <si>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</si>
  <si>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</si>
  <si>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</si>
  <si>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</si>
  <si>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</si>
  <si>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</si>
  <si>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</si>
  <si>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</si>
  <si>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</si>
  <si>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</si>
  <si>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</si>
  <si>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</si>
  <si>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</si>
  <si>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</si>
  <si>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</si>
  <si>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</si>
  <si>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</si>
  <si>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</si>
  <si>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</si>
  <si>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</si>
  <si>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</si>
  <si>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</si>
  <si>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</si>
  <si>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</si>
  <si>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</si>
  <si>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</si>
  <si>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</si>
  <si>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</si>
  <si>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</si>
  <si>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</si>
  <si>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</si>
  <si>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</si>
  <si>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</si>
  <si>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</si>
  <si>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</si>
  <si>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</si>
  <si>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</si>
  <si>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</si>
  <si>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</si>
  <si>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</si>
  <si>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</si>
  <si>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</si>
  <si>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</si>
  <si>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</si>
  <si>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</si>
  <si>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</si>
  <si>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</si>
  <si>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</si>
  <si>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</si>
  <si>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</si>
  <si>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</si>
  <si>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</si>
  <si>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</si>
  <si>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</si>
  <si>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</si>
  <si>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</si>
  <si>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</si>
  <si>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</si>
  <si>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</si>
  <si>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</si>
  <si>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</si>
  <si>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</si>
  <si>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</si>
  <si>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</si>
  <si>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</si>
  <si>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</si>
  <si>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</si>
  <si>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</si>
  <si>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</si>
  <si>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</si>
  <si>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</si>
  <si>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</si>
  <si>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</si>
  <si>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</si>
  <si>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</si>
  <si>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</si>
  <si>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</si>
  <si>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</si>
  <si>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</si>
  <si>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</si>
  <si>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</si>
  <si>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</si>
  <si>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</si>
  <si>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</si>
  <si>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</si>
  <si>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</si>
  <si>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</si>
  <si>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</si>
  <si>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</si>
  <si>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</si>
  <si>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</si>
  <si>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</si>
  <si>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</si>
  <si>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</si>
  <si>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</si>
  <si>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</si>
  <si>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</si>
  <si>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</si>
  <si>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</si>
  <si>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</si>
  <si>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</si>
  <si>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</si>
  <si>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</si>
  <si>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</si>
  <si>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</si>
  <si>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</si>
  <si>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</si>
  <si>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</si>
  <si>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</si>
  <si>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</si>
  <si>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</si>
  <si>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</si>
  <si>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</si>
  <si>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</si>
  <si>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</si>
  <si>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</si>
  <si>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</si>
  <si>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</si>
  <si>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</si>
  <si>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</si>
  <si>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</si>
  <si>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</si>
  <si>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</si>
  <si>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</si>
  <si>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</si>
  <si>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</si>
  <si>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</si>
  <si>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</si>
  <si>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</si>
  <si>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</si>
  <si>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</si>
  <si>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</si>
  <si>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</si>
  <si>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</si>
  <si>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</si>
  <si>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</si>
  <si>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</si>
  <si>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</si>
  <si>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</si>
  <si>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</si>
  <si>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</si>
  <si>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</si>
  <si>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</si>
  <si>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</si>
  <si>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</si>
  <si>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</si>
  <si>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</si>
  <si>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</si>
  <si>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</si>
  <si>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</si>
  <si>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</si>
  <si>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</si>
  <si>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</si>
  <si>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</si>
  <si>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</si>
  <si>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</si>
  <si>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</si>
  <si>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</si>
  <si>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</si>
  <si>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</si>
  <si>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</si>
  <si>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</si>
  <si>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</si>
  <si>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</si>
  <si>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</si>
  <si>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</si>
  <si>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</si>
  <si>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</si>
  <si>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</si>
  <si>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</si>
  <si>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</si>
  <si>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</si>
  <si>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</si>
  <si>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</si>
  <si>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</si>
  <si>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</si>
  <si>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</si>
  <si>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</si>
  <si>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</si>
  <si>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</si>
  <si>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</si>
  <si>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</si>
  <si>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</si>
  <si>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</si>
  <si>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</si>
  <si>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</si>
  <si>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</si>
  <si>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</si>
  <si>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</si>
  <si>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</si>
  <si>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</si>
  <si>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</si>
  <si>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</si>
  <si>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</si>
  <si>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</si>
  <si>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</si>
  <si>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</si>
  <si>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</si>
  <si>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</si>
  <si>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</si>
  <si>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</si>
  <si>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</si>
  <si>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</si>
  <si>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</si>
  <si>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</si>
  <si>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</si>
  <si>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</si>
  <si>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</si>
  <si>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</si>
  <si>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</si>
  <si>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</si>
  <si>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</si>
  <si>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</si>
  <si>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</si>
  <si>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</si>
  <si>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</si>
  <si>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</si>
  <si>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</si>
  <si>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</si>
  <si>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</si>
  <si>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</si>
  <si>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</si>
  <si>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</si>
  <si>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</si>
  <si>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</si>
  <si>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</si>
  <si>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</si>
  <si>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</si>
  <si>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</si>
  <si>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</si>
  <si>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</si>
  <si>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</si>
  <si>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</si>
  <si>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</si>
  <si>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</si>
  <si>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</si>
  <si>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</si>
  <si>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</si>
  <si>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</si>
  <si>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</si>
  <si>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</si>
  <si>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</si>
  <si>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</si>
  <si>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</si>
  <si>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</si>
  <si>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</si>
  <si>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</si>
  <si>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</si>
  <si>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</si>
  <si>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</si>
  <si>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</si>
  <si>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</si>
  <si>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</si>
  <si>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</si>
  <si>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</si>
  <si>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</si>
  <si>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</si>
  <si>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</si>
  <si>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</si>
  <si>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</si>
  <si>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</si>
  <si>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</si>
  <si>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</si>
  <si>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</si>
  <si>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</si>
  <si>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</si>
  <si>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</si>
  <si>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</si>
  <si>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</si>
  <si>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</si>
  <si>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</si>
  <si>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</si>
  <si>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</si>
  <si>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</si>
  <si>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</si>
  <si>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</si>
  <si>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</si>
  <si>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</si>
  <si>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</si>
  <si>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</si>
  <si>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</si>
  <si>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</si>
  <si>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</si>
  <si>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</si>
  <si>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</si>
  <si>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</si>
  <si>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</si>
  <si>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</si>
  <si>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</si>
  <si>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</si>
  <si>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</si>
  <si>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</si>
  <si>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</si>
  <si>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</si>
  <si>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</si>
  <si>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</si>
  <si>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</si>
  <si>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</si>
  <si>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</si>
  <si>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</si>
  <si>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</si>
  <si>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</si>
  <si>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</si>
  <si>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</si>
  <si>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</si>
  <si>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</si>
  <si>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</si>
  <si>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</si>
  <si>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</si>
  <si>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</si>
  <si>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</si>
  <si>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</si>
  <si>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</si>
  <si>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</si>
  <si>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</si>
  <si>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</si>
  <si>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</si>
  <si>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</si>
  <si>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</si>
  <si>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</si>
  <si>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</si>
  <si>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</si>
  <si>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</si>
  <si>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</si>
  <si>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</si>
  <si>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</si>
  <si>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</si>
  <si>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</si>
  <si>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</si>
  <si>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</si>
  <si>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</si>
  <si>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</si>
  <si>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</si>
  <si>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</si>
  <si>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</si>
  <si>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</si>
  <si>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</si>
  <si>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</si>
  <si>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</si>
  <si>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</si>
  <si>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</si>
  <si>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</si>
  <si>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</si>
  <si>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</si>
  <si>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</si>
  <si>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</si>
  <si>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</si>
  <si>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</si>
  <si>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</si>
  <si>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</si>
  <si>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</si>
  <si>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</si>
  <si>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</si>
  <si>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</si>
  <si>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</si>
  <si>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</si>
  <si>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</si>
  <si>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</si>
  <si>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</si>
  <si>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</si>
  <si>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</si>
  <si>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</si>
  <si>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</si>
  <si>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</si>
  <si>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</si>
  <si>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</si>
  <si>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</si>
  <si>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</si>
  <si>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</si>
  <si>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</si>
  <si>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</si>
  <si>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</si>
  <si>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</si>
  <si>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</si>
  <si>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</si>
  <si>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</si>
  <si>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</si>
  <si>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</si>
  <si>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</si>
  <si>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</si>
  <si>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</si>
  <si>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</si>
  <si>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</si>
  <si>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</si>
  <si>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</si>
  <si>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</si>
  <si>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</si>
  <si>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</si>
  <si>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</si>
  <si>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</si>
  <si>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</si>
  <si>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</si>
  <si>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</si>
  <si>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</si>
  <si>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</si>
  <si>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</si>
  <si>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</si>
  <si>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</si>
  <si>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</si>
  <si>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</si>
  <si>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</si>
  <si>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</si>
  <si>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</si>
  <si>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</si>
  <si>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</si>
  <si>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</si>
  <si>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</si>
  <si>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</si>
  <si>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</si>
  <si>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</si>
  <si>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</si>
  <si>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</si>
  <si>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</si>
  <si>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</si>
  <si>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</si>
  <si>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</si>
  <si>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</si>
  <si>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</si>
  <si>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</si>
  <si>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</si>
  <si>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</si>
  <si>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</si>
  <si>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</si>
  <si>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</si>
  <si>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</si>
  <si>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</si>
  <si>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</si>
  <si>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</si>
  <si>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</si>
  <si>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</si>
  <si>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</si>
  <si>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</si>
  <si>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</si>
  <si>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</si>
  <si>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</si>
  <si>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</si>
  <si>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</si>
  <si>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</si>
  <si>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</si>
  <si>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</si>
  <si>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</si>
  <si>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</si>
  <si>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</si>
  <si>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</si>
  <si>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</si>
  <si>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</si>
  <si>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</si>
  <si>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</si>
  <si>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</si>
  <si>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</si>
  <si>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</si>
  <si>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</si>
  <si>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</si>
  <si>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</si>
  <si>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</si>
  <si>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</si>
  <si>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</si>
  <si>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</si>
  <si>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</si>
  <si>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</si>
  <si>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</si>
  <si>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</si>
  <si>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</si>
  <si>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</si>
  <si>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</si>
  <si>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</si>
  <si>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</si>
  <si>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</si>
  <si>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</si>
  <si>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</si>
  <si>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</si>
  <si>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</si>
  <si>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</si>
  <si>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</si>
  <si>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</si>
  <si>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</si>
  <si>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</si>
  <si>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</si>
  <si>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</si>
  <si>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</si>
  <si>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</si>
  <si>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</si>
  <si>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</si>
  <si>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</si>
  <si>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</si>
  <si>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</si>
  <si>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</si>
  <si>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</si>
  <si>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</si>
  <si>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</si>
  <si>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</si>
  <si>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</si>
  <si>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</si>
  <si>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</si>
  <si>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</si>
  <si>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</si>
  <si>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</si>
  <si>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</si>
  <si>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</si>
  <si>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</si>
  <si>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</si>
  <si>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</si>
  <si>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</si>
  <si>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</si>
  <si>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</si>
  <si>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</si>
  <si>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</si>
  <si>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</si>
  <si>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</si>
  <si>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</si>
  <si>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</si>
  <si>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</si>
  <si>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</si>
  <si>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</si>
  <si>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</si>
  <si>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</si>
  <si>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</si>
  <si>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</si>
  <si>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</si>
  <si>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</si>
  <si>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</si>
  <si>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</si>
  <si>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</si>
  <si>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</si>
  <si>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</si>
  <si>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</si>
  <si>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</si>
  <si>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</si>
  <si>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</si>
  <si>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</si>
  <si>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</si>
  <si>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</si>
  <si>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</si>
  <si>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</si>
  <si>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</si>
  <si>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</si>
  <si>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</si>
  <si>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</si>
  <si>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</si>
  <si>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</si>
  <si>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</si>
  <si>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</si>
  <si>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</si>
  <si>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</si>
  <si>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</si>
  <si>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</si>
  <si>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</si>
  <si>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</si>
  <si>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</si>
  <si>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</si>
  <si>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</si>
  <si>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</si>
  <si>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</si>
  <si>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</si>
  <si>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</si>
  <si>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</si>
  <si>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</si>
  <si>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</si>
  <si>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</si>
  <si>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</si>
  <si>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</si>
  <si>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</si>
  <si>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</si>
  <si>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</si>
  <si>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</si>
  <si>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</si>
  <si>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</si>
  <si>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</si>
  <si>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</si>
  <si>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</si>
  <si>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</si>
  <si>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</si>
  <si>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</si>
  <si>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</si>
  <si>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</si>
  <si>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</si>
  <si>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</si>
  <si>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</si>
  <si>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</si>
  <si>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</si>
  <si>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</si>
  <si>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</si>
  <si>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</si>
  <si>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</si>
  <si>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</si>
  <si>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</si>
  <si>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</si>
  <si>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</si>
  <si>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</si>
  <si>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</si>
  <si>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</si>
  <si>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</si>
  <si>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</si>
  <si>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</si>
  <si>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</si>
  <si>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</si>
  <si>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</si>
  <si>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</si>
  <si>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</si>
  <si>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</si>
  <si>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</si>
  <si>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</si>
  <si>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</si>
  <si>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</si>
  <si>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</si>
  <si>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</si>
  <si>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</si>
  <si>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</si>
  <si>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</si>
  <si>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</si>
  <si>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</si>
  <si>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</si>
  <si>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</si>
  <si>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</si>
  <si>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</si>
  <si>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</si>
  <si>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</si>
  <si>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</si>
  <si>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</si>
  <si>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</si>
  <si>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</si>
  <si>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</si>
  <si>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</si>
  <si>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</si>
  <si>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</si>
  <si>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</si>
  <si>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</si>
  <si>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</si>
  <si>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</si>
  <si>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</si>
  <si>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</si>
  <si>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</si>
  <si>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</si>
  <si>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</si>
  <si>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</si>
  <si>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</si>
  <si>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</si>
  <si>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</si>
  <si>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</si>
  <si>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</si>
  <si>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</si>
  <si>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</si>
  <si>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</si>
  <si>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</si>
  <si>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</si>
  <si>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</si>
  <si>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</si>
  <si>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</si>
  <si>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</si>
  <si>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</si>
  <si>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</si>
  <si>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</si>
  <si>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</si>
  <si>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</si>
  <si>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</si>
  <si>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</si>
  <si>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</si>
  <si>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</si>
  <si>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</si>
  <si>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</si>
  <si>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</si>
  <si>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</si>
  <si>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</si>
  <si>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</si>
  <si>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</si>
  <si>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</si>
  <si>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</si>
  <si>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</si>
  <si>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</si>
  <si>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</si>
  <si>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</si>
  <si>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</si>
  <si>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</si>
  <si>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</si>
  <si>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</si>
  <si>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</si>
  <si>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</si>
  <si>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</si>
  <si>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</si>
  <si>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</si>
  <si>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</si>
  <si>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</si>
  <si>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</si>
  <si>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</si>
  <si>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</si>
  <si>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</si>
  <si>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</si>
  <si>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</si>
  <si>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</si>
  <si>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</si>
  <si>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</si>
  <si>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</si>
  <si>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</si>
  <si>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</si>
  <si>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</si>
  <si>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</si>
  <si>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</si>
  <si>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</si>
  <si>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</si>
  <si>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</si>
  <si>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</si>
  <si>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</si>
  <si>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</si>
  <si>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</si>
  <si>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</si>
  <si>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</si>
  <si>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</si>
  <si>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</si>
  <si>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</si>
  <si>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</si>
  <si>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</si>
  <si>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</si>
  <si>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</si>
  <si>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</si>
  <si>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</si>
  <si>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</si>
  <si>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</si>
  <si>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</si>
  <si>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</si>
  <si>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</si>
  <si>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</si>
  <si>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</si>
  <si>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</si>
  <si>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</si>
  <si>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</si>
  <si>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</si>
  <si>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</si>
  <si>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</si>
  <si>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</si>
  <si>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</si>
  <si>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</si>
  <si>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</si>
  <si>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</si>
  <si>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</si>
  <si>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</si>
  <si>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</si>
  <si>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</si>
  <si>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</si>
  <si>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</si>
  <si>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</si>
  <si>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</si>
  <si>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</si>
  <si>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</si>
  <si>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</si>
  <si>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</si>
  <si>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</si>
  <si>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</si>
  <si>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</si>
  <si>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</si>
  <si>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</si>
  <si>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</si>
  <si>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</si>
  <si>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</si>
  <si>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</si>
  <si>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</si>
  <si>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</si>
  <si>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</si>
  <si>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</si>
  <si>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</si>
  <si>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</si>
  <si>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</si>
  <si>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</si>
  <si>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</si>
  <si>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</si>
  <si>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</si>
  <si>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</si>
  <si>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</si>
  <si>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</si>
  <si>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</si>
  <si>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</si>
  <si>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</si>
  <si>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</si>
  <si>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</si>
  <si>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</si>
  <si>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</si>
  <si>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</si>
  <si>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</si>
  <si>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</si>
  <si>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</si>
  <si>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</si>
  <si>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</si>
  <si>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</si>
  <si>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</si>
  <si>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</si>
  <si>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</si>
  <si>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</si>
  <si>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</si>
  <si>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</si>
  <si>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</si>
  <si>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</si>
  <si>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</si>
  <si>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</si>
  <si>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</si>
  <si>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</si>
  <si>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</si>
  <si>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</si>
  <si>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</si>
  <si>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</si>
  <si>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</si>
  <si>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</si>
  <si>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</si>
  <si>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</si>
  <si>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</si>
  <si>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</si>
  <si>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</si>
  <si>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</si>
  <si>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</si>
  <si>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</si>
  <si>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</si>
  <si>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</si>
  <si>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</si>
  <si>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</si>
  <si>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</si>
  <si>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</si>
  <si>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</si>
  <si>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</si>
  <si>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</si>
  <si>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</si>
  <si>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</si>
  <si>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</si>
  <si>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</si>
  <si>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</si>
  <si>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</si>
  <si>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</si>
  <si>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</si>
  <si>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</si>
  <si>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</si>
  <si>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</si>
  <si>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</si>
  <si>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</si>
  <si>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</si>
  <si>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</si>
  <si>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</si>
  <si>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</si>
  <si>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</si>
  <si>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</si>
  <si>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</si>
  <si>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</si>
  <si>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</si>
  <si>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</si>
  <si>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</si>
  <si>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</si>
  <si>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</si>
  <si>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</si>
  <si>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</si>
  <si>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</si>
  <si>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</si>
  <si>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</si>
  <si>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</si>
  <si>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</si>
  <si>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</si>
  <si>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</si>
  <si>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</si>
  <si>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</si>
  <si>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</si>
  <si>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</si>
  <si>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</si>
  <si>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</si>
  <si>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</si>
  <si>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</si>
  <si>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</si>
  <si>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</si>
  <si>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</si>
  <si>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</si>
  <si>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</si>
  <si>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</si>
  <si>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</si>
  <si>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</si>
  <si>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</si>
  <si>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</si>
  <si>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</si>
  <si>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</si>
  <si>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</si>
  <si>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</si>
  <si>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</si>
  <si>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</si>
  <si>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</si>
  <si>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</si>
  <si>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</si>
  <si>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</si>
  <si>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</si>
  <si>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</si>
  <si>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</si>
  <si>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</si>
  <si>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</si>
  <si>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</si>
  <si>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</si>
  <si>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</si>
  <si>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</si>
  <si>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</si>
  <si>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</si>
  <si>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</si>
  <si>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</si>
  <si>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</si>
  <si>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</si>
  <si>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</si>
  <si>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</si>
  <si>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</si>
  <si>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</si>
  <si>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</si>
  <si>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</si>
  <si>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</si>
  <si>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</si>
  <si>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</si>
  <si>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</si>
  <si>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</si>
  <si>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</si>
  <si>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</si>
  <si>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</si>
  <si>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</si>
  <si>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</si>
  <si>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</si>
  <si>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</si>
  <si>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</si>
  <si>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</si>
  <si>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</si>
  <si>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</si>
  <si>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</si>
  <si>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</si>
  <si>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</si>
  <si>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</si>
  <si>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</si>
  <si>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</si>
  <si>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</si>
  <si>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</si>
  <si>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</si>
  <si>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</si>
  <si>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</si>
  <si>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</si>
  <si>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</si>
  <si>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</si>
  <si>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</si>
  <si>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</si>
  <si>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</si>
  <si>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</si>
  <si>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</si>
  <si>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</si>
  <si>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</si>
  <si>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</si>
  <si>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</si>
  <si>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</si>
  <si>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</si>
  <si>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</si>
  <si>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</si>
  <si>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</si>
  <si>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</si>
  <si>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</si>
  <si>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</si>
  <si>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</si>
  <si>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</si>
  <si>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</si>
  <si>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</si>
  <si>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</si>
  <si>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</si>
  <si>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</si>
  <si>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</si>
  <si>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</si>
  <si>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</si>
  <si>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</si>
  <si>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</si>
  <si>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</si>
  <si>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</si>
  <si>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</si>
  <si>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</si>
  <si>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</si>
  <si>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</si>
  <si>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</si>
  <si>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</si>
  <si>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</si>
  <si>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</si>
  <si>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</si>
  <si>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</si>
  <si>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</si>
  <si>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</si>
  <si>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</si>
  <si>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</si>
  <si>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</si>
  <si>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</si>
  <si>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</si>
  <si>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</si>
  <si>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</si>
  <si>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</si>
  <si>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</si>
  <si>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</si>
  <si>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</si>
  <si>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</si>
  <si>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</si>
  <si>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</si>
  <si>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</si>
  <si>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</si>
  <si>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</si>
  <si>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</si>
  <si>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</si>
  <si>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</si>
  <si>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</si>
  <si>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</si>
  <si>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</si>
  <si>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</si>
  <si>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</si>
  <si>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</si>
  <si>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</si>
  <si>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</si>
  <si>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</si>
  <si>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</si>
  <si>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</si>
  <si>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</si>
  <si>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</si>
  <si>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</si>
  <si>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</si>
  <si>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</si>
  <si>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</si>
  <si>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</si>
  <si>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</si>
  <si>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</si>
  <si>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</si>
  <si>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</si>
  <si>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</si>
  <si>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</si>
  <si>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</si>
  <si>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</si>
  <si>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</si>
  <si>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</si>
  <si>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</si>
  <si>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</si>
  <si>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</si>
  <si>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</si>
  <si>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</si>
  <si>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</si>
  <si>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</si>
  <si>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</si>
  <si>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</si>
  <si>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</si>
  <si>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</si>
  <si>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</si>
  <si>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</si>
  <si>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</si>
  <si>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</si>
  <si>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</si>
  <si>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</si>
  <si>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</si>
  <si>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</si>
  <si>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</si>
  <si>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</si>
  <si>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</si>
  <si>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</si>
  <si>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</si>
  <si>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</si>
  <si>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</si>
  <si>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</si>
  <si>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</si>
  <si>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</si>
  <si>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</si>
  <si>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</si>
  <si>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</si>
  <si>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</si>
  <si>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</si>
  <si>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</si>
  <si>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</si>
  <si>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</si>
  <si>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</si>
  <si>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</si>
  <si>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</si>
  <si>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</si>
  <si>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</si>
  <si>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</si>
  <si>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</si>
  <si>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</si>
  <si>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</si>
  <si>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</si>
  <si>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</si>
  <si>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</si>
  <si>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</si>
  <si>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</si>
  <si>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</si>
  <si>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</si>
  <si>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</si>
  <si>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</si>
  <si>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</si>
  <si>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</si>
  <si>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</si>
  <si>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</si>
  <si>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</si>
  <si>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</si>
  <si>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</si>
  <si>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</si>
  <si>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</si>
  <si>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</si>
  <si>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</si>
  <si>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</si>
  <si>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</si>
  <si>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</si>
  <si>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</si>
  <si>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</si>
  <si>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</si>
  <si>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</si>
  <si>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</si>
  <si>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</si>
  <si>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</si>
  <si>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</si>
  <si>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</si>
  <si>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</si>
  <si>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</si>
  <si>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</si>
  <si>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</si>
  <si>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</si>
  <si>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</si>
  <si>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</si>
  <si>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</si>
  <si>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</si>
  <si>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</si>
  <si>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</si>
  <si>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</si>
  <si>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</si>
  <si>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</si>
  <si>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</si>
  <si>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</si>
  <si>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</si>
  <si>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</si>
  <si>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</si>
  <si>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</si>
  <si>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</si>
  <si>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</si>
  <si>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</si>
  <si>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</si>
  <si>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</si>
  <si>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</si>
  <si>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</si>
  <si>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</si>
  <si>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</si>
  <si>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</si>
  <si>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</si>
  <si>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</si>
  <si>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</si>
  <si>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</si>
  <si>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</si>
  <si>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</si>
  <si>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</si>
  <si>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</si>
  <si>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</si>
  <si>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</si>
  <si>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</si>
  <si>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</si>
  <si>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</si>
  <si>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</si>
  <si>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</si>
  <si>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</si>
  <si>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</si>
  <si>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</si>
  <si>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</si>
  <si>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</si>
  <si>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</si>
  <si>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</si>
  <si>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</si>
  <si>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</si>
  <si>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</si>
  <si>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</si>
  <si>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</si>
  <si>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</si>
  <si>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</si>
  <si>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</si>
  <si>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</si>
  <si>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</si>
  <si>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</si>
  <si>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</si>
  <si>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</si>
  <si>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</si>
  <si>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</si>
  <si>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</si>
  <si>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</si>
  <si>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</si>
  <si>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</si>
  <si>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</si>
  <si>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</si>
  <si>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</si>
  <si>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</si>
  <si>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</si>
  <si>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</si>
  <si>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</si>
  <si>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</si>
  <si>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</si>
  <si>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</si>
  <si>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</si>
  <si>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</si>
  <si>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</si>
  <si>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</si>
  <si>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</si>
  <si>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</si>
  <si>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</si>
  <si>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</si>
  <si>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</si>
  <si>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</si>
  <si>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</si>
  <si>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</si>
  <si>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</si>
  <si>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</si>
  <si>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</si>
  <si>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</si>
  <si>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</si>
  <si>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</si>
  <si>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</si>
  <si>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</si>
  <si>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</si>
  <si>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</si>
  <si>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</si>
  <si>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</si>
  <si>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</si>
  <si>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</si>
  <si>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</si>
  <si>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</si>
  <si>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</si>
  <si>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</si>
  <si>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</si>
  <si>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</si>
  <si>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</si>
  <si>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</si>
  <si>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</si>
  <si>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</si>
  <si>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</si>
  <si>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</si>
  <si>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</si>
  <si>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</si>
  <si>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</si>
  <si>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</si>
  <si>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</si>
  <si>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</si>
  <si>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</si>
  <si>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</si>
  <si>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</si>
  <si>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</si>
  <si>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</si>
  <si>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</si>
  <si>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</si>
  <si>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</si>
  <si>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</si>
  <si>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</si>
  <si>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</si>
  <si>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</si>
  <si>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</si>
  <si>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</si>
  <si>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</si>
  <si>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</si>
  <si>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</si>
  <si>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</si>
  <si>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</si>
  <si>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</si>
  <si>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</si>
  <si>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</si>
  <si>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</si>
  <si>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</si>
  <si>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</si>
  <si>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</si>
  <si>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</si>
  <si>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</si>
  <si>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</si>
  <si>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</si>
  <si>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</si>
  <si>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</si>
  <si>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</si>
  <si>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</si>
  <si>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</si>
  <si>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</si>
  <si>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</si>
  <si>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</si>
  <si>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</si>
  <si>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</si>
  <si>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</si>
  <si>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</si>
  <si>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</si>
  <si>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</si>
  <si>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</si>
  <si>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</si>
  <si>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</si>
  <si>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</si>
  <si>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</si>
  <si>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</si>
  <si>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</si>
  <si>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</si>
  <si>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</si>
  <si>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</si>
  <si>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</si>
  <si>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</si>
  <si>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</si>
  <si>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</si>
  <si>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</si>
  <si>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</si>
  <si>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</si>
  <si>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</si>
  <si>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</si>
  <si>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</si>
  <si>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</si>
  <si>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</si>
  <si>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</si>
  <si>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</si>
  <si>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</si>
  <si>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</si>
  <si>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</si>
  <si>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</si>
  <si>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</si>
  <si>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</si>
  <si>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</si>
  <si>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</si>
  <si>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</si>
  <si>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</si>
  <si>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</si>
  <si>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</si>
  <si>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</si>
  <si>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</si>
  <si>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</si>
  <si>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</si>
  <si>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</si>
  <si>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</si>
  <si>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</si>
  <si>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</si>
  <si>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</si>
  <si>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</si>
  <si>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</si>
  <si>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</si>
  <si>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</si>
  <si>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</si>
  <si>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</si>
  <si>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</si>
  <si>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</si>
  <si>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</si>
  <si>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</si>
  <si>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</si>
  <si>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</si>
  <si>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</si>
  <si>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</si>
  <si>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</si>
  <si>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</si>
  <si>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</si>
  <si>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</si>
  <si>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</si>
  <si>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</si>
  <si>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</si>
  <si>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</si>
  <si>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</si>
  <si>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</si>
  <si>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</si>
  <si>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</si>
  <si>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</si>
  <si>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</si>
  <si>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</si>
  <si>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</si>
  <si>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</si>
  <si>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</si>
  <si>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</si>
  <si>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</si>
  <si>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</si>
  <si>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</si>
  <si>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</si>
  <si>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</si>
  <si>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</si>
  <si>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</si>
  <si>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</si>
  <si>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</si>
  <si>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</si>
  <si>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</si>
  <si>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</si>
  <si>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</si>
  <si>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</si>
  <si>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</si>
  <si>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</si>
  <si>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</si>
  <si>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</si>
  <si>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</si>
  <si>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</si>
  <si>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</si>
  <si>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</si>
  <si>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</si>
  <si>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</si>
  <si>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</si>
  <si>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</si>
  <si>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</si>
  <si>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</si>
  <si>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</si>
  <si>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</si>
  <si>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</si>
  <si>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</si>
  <si>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</si>
  <si>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</si>
  <si>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</si>
  <si>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</si>
  <si>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</si>
  <si>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</si>
  <si>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</si>
  <si>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</si>
  <si>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</si>
  <si>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</si>
  <si>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</si>
  <si>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</si>
  <si>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</si>
  <si>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</si>
  <si>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</si>
  <si>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</si>
  <si>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</si>
  <si>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</si>
  <si>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</si>
  <si>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</si>
  <si>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</si>
  <si>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</si>
  <si>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</si>
  <si>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</si>
  <si>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</si>
  <si>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</si>
  <si>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</si>
  <si>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</si>
  <si>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</si>
  <si>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</si>
  <si>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</si>
  <si>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</si>
  <si>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</si>
  <si>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</si>
  <si>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</si>
  <si>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</si>
  <si>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</si>
  <si>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</si>
  <si>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</si>
  <si>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</si>
  <si>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</si>
  <si>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</si>
  <si>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</si>
  <si>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</si>
  <si>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</si>
  <si>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</si>
  <si>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</si>
  <si>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</si>
  <si>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</si>
  <si>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</si>
  <si>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</si>
  <si>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</si>
  <si>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</si>
  <si>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</si>
  <si>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</si>
  <si>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</si>
  <si>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</si>
  <si>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</si>
  <si>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</si>
  <si>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</si>
  <si>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</si>
  <si>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</si>
  <si>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</si>
  <si>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</si>
  <si>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</si>
  <si>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</si>
  <si>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</si>
  <si>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</si>
  <si>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</si>
  <si>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</si>
  <si>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</si>
  <si>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</si>
  <si>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</si>
  <si>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</si>
  <si>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</si>
  <si>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</si>
  <si>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</si>
  <si>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</si>
  <si>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</si>
  <si>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</si>
  <si>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</si>
  <si>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</si>
  <si>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</si>
  <si>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</si>
  <si>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</si>
  <si>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</si>
  <si>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</si>
  <si>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</si>
  <si>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</si>
  <si>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</si>
  <si>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</si>
  <si>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</si>
  <si>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</si>
  <si>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</si>
  <si>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</si>
  <si>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</si>
  <si>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</si>
  <si>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</si>
  <si>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</si>
  <si>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</si>
  <si>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</si>
  <si>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</si>
  <si>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</si>
  <si>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</si>
  <si>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</si>
  <si>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</si>
  <si>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</si>
  <si>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</si>
  <si>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</si>
  <si>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</si>
  <si>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</si>
  <si>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</si>
  <si>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</si>
  <si>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</si>
  <si>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</si>
  <si>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</si>
  <si>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</si>
  <si>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</si>
  <si>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</si>
  <si>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</si>
  <si>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</si>
  <si>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</si>
  <si>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</si>
  <si>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</si>
  <si>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</si>
  <si>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</si>
  <si>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</si>
  <si>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</si>
  <si>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</si>
  <si>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</si>
  <si>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</si>
  <si>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</si>
  <si>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</si>
  <si>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</si>
  <si>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</si>
  <si>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</si>
  <si>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</si>
  <si>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</si>
  <si>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</si>
  <si>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</si>
  <si>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</si>
  <si>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</si>
  <si>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</si>
  <si>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</si>
  <si>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</si>
  <si>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</si>
  <si>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</si>
  <si>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</si>
  <si>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</si>
  <si>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</si>
  <si>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</si>
  <si>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</si>
  <si>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</si>
  <si>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</si>
  <si>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</si>
  <si>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</si>
  <si>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</si>
  <si>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</si>
  <si>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</si>
  <si>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</si>
  <si>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</si>
  <si>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</si>
  <si>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</si>
  <si>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</si>
  <si>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</si>
  <si>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</si>
  <si>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</si>
  <si>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</si>
  <si>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</si>
  <si>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</si>
  <si>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</si>
  <si>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</si>
  <si>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</si>
  <si>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</si>
  <si>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</si>
  <si>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</si>
  <si>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</si>
  <si>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</si>
  <si>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</si>
  <si>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</si>
  <si>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</si>
  <si>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</si>
  <si>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</si>
  <si>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</si>
  <si>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</si>
  <si>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</si>
  <si>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</si>
  <si>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</si>
  <si>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</si>
  <si>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</si>
  <si>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</si>
  <si>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</si>
  <si>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</si>
  <si>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</si>
  <si>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</si>
  <si>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</si>
  <si>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</si>
  <si>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</si>
  <si>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</si>
  <si>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</si>
  <si>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</si>
  <si>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</si>
  <si>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</si>
  <si>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</si>
  <si>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</si>
  <si>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</si>
  <si>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</si>
  <si>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</si>
  <si>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</si>
  <si>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</si>
  <si>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</si>
  <si>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</si>
  <si>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</si>
  <si>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</si>
  <si>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</si>
  <si>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</si>
  <si>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</si>
  <si>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</si>
  <si>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</si>
  <si>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</si>
  <si>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</si>
  <si>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</si>
  <si>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</si>
  <si>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</si>
  <si>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</si>
  <si>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</si>
  <si>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</si>
  <si>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</si>
  <si>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</si>
  <si>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</si>
  <si>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</si>
  <si>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</si>
  <si>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</si>
  <si>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</si>
  <si>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</si>
  <si>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</si>
  <si>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</si>
  <si>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</si>
  <si>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</si>
  <si>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</si>
  <si>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</si>
  <si>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</si>
  <si>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</si>
  <si>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</si>
  <si>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</si>
  <si>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</si>
  <si>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</si>
  <si>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</si>
  <si>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</si>
  <si>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</si>
  <si>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</si>
  <si>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</si>
  <si>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</si>
  <si>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</si>
  <si>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</si>
  <si>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</si>
  <si>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</si>
  <si>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</si>
  <si>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</si>
  <si>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</si>
  <si>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</si>
  <si>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</si>
  <si>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</si>
  <si>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</si>
  <si>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</si>
  <si>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</si>
  <si>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</si>
  <si>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</si>
  <si>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</si>
  <si>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</si>
  <si>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</si>
  <si>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</si>
  <si>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</si>
  <si>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</si>
  <si>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</si>
  <si>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</si>
  <si>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</si>
  <si>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</si>
  <si>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</si>
  <si>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</si>
  <si>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</si>
  <si>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</si>
  <si>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</si>
  <si>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</si>
  <si>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</si>
  <si>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</si>
  <si>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</si>
  <si>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</si>
  <si>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</si>
  <si>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</si>
  <si>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</si>
  <si>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</si>
  <si>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</si>
  <si>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</si>
  <si>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</si>
  <si>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</si>
  <si>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</si>
  <si>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</si>
  <si>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</si>
  <si>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</si>
  <si>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</si>
  <si>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</si>
  <si>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</si>
  <si>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</si>
  <si>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</si>
  <si>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</si>
  <si>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</si>
  <si>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</si>
  <si>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</si>
  <si>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</si>
  <si>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</si>
  <si>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</si>
  <si>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</si>
  <si>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</si>
  <si>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</si>
  <si>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</si>
  <si>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</si>
  <si>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</si>
  <si>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</si>
  <si>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</si>
  <si>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</si>
  <si>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</si>
  <si>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</si>
  <si>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</si>
  <si>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</si>
  <si>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</si>
  <si>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</si>
  <si>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</si>
  <si>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</si>
  <si>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</si>
  <si>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</si>
  <si>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</si>
  <si>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</si>
  <si>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</si>
  <si>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</si>
  <si>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</si>
  <si>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</si>
  <si>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</si>
  <si>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</si>
  <si>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</si>
  <si>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</si>
  <si>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</si>
  <si>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</si>
  <si>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</si>
  <si>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</si>
  <si>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</si>
  <si>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</si>
  <si>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</si>
  <si>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</si>
  <si>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</si>
  <si>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</si>
  <si>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</si>
  <si>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</si>
  <si>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</si>
  <si>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</si>
  <si>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</si>
  <si>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</si>
  <si>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</si>
  <si>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</si>
  <si>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</si>
  <si>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</si>
  <si>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</si>
  <si>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</si>
  <si>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</si>
  <si>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</si>
  <si>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</si>
  <si>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</si>
  <si>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</si>
  <si>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</si>
  <si>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</si>
  <si>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</si>
  <si>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</si>
  <si>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</si>
  <si>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</si>
  <si>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</si>
  <si>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</si>
  <si>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</si>
  <si>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</si>
  <si>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</si>
  <si>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</si>
  <si>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</si>
  <si>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</si>
  <si>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</si>
  <si>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</si>
  <si>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</si>
  <si>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</si>
  <si>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</si>
  <si>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</si>
  <si>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</si>
  <si>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</si>
  <si>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</si>
  <si>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</si>
  <si>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</si>
  <si>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</si>
  <si>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</si>
  <si>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</si>
  <si>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</si>
  <si>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</si>
  <si>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</si>
  <si>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</si>
  <si>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</si>
  <si>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</si>
  <si>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</si>
  <si>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</si>
  <si>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</si>
  <si>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</si>
  <si>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</si>
  <si>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</si>
  <si>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</si>
  <si>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</si>
  <si>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</si>
  <si>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</si>
  <si>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</si>
  <si>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</si>
  <si>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</si>
  <si>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</si>
  <si>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</si>
  <si>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</si>
  <si>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</si>
  <si>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</si>
  <si>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</si>
  <si>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</si>
  <si>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</si>
  <si>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</si>
  <si>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</si>
  <si>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</si>
  <si>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</si>
  <si>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</si>
  <si>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</si>
  <si>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</si>
  <si>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</si>
  <si>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</si>
  <si>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</si>
  <si>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</si>
  <si>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</si>
  <si>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</si>
  <si>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</si>
  <si>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</si>
  <si>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</si>
  <si>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</si>
  <si>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</si>
  <si>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</si>
  <si>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</si>
  <si>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</si>
  <si>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</si>
  <si>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</si>
  <si>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</si>
  <si>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</si>
  <si>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</si>
  <si>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</si>
  <si>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</si>
  <si>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</si>
  <si>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</si>
  <si>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</si>
  <si>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</si>
  <si>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</si>
  <si>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</si>
  <si>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</si>
  <si>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</si>
  <si>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</si>
  <si>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</si>
  <si>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</si>
  <si>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</si>
  <si>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</si>
  <si>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</si>
  <si>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</si>
  <si>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</si>
  <si>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</si>
  <si>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</si>
  <si>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</si>
  <si>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</si>
  <si>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</si>
  <si>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</si>
  <si>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</si>
  <si>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</si>
  <si>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</si>
  <si>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</si>
  <si>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</si>
  <si>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</si>
  <si>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</si>
  <si>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</si>
  <si>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</si>
  <si>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</si>
  <si>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</si>
  <si>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</si>
  <si>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</si>
  <si>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</si>
  <si>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</si>
  <si>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</si>
  <si>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</si>
  <si>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</si>
  <si>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</si>
  <si>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</si>
  <si>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</si>
  <si>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</si>
  <si>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</si>
  <si>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</si>
  <si>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</si>
  <si>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</si>
  <si>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</si>
  <si>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</si>
  <si>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</si>
  <si>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</si>
  <si>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</si>
  <si>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</si>
  <si>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</si>
  <si>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</si>
  <si>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</si>
  <si>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</si>
  <si>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</si>
  <si>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</si>
  <si>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</si>
  <si>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</si>
  <si>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</si>
  <si>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</si>
  <si>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</si>
  <si>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</si>
  <si>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</si>
  <si>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</si>
  <si>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</si>
  <si>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</si>
  <si>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</si>
  <si>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</si>
  <si>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</si>
  <si>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</si>
  <si>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</si>
  <si>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</si>
  <si>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</si>
  <si>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</si>
  <si>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</si>
  <si>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</si>
  <si>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</si>
  <si>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</si>
  <si>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</si>
  <si>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</si>
  <si>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</si>
  <si>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</si>
  <si>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</si>
  <si>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</si>
  <si>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</si>
  <si>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</si>
  <si>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</si>
  <si>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</si>
  <si>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</si>
  <si>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</si>
  <si>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</si>
  <si>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</si>
  <si>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</si>
  <si>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</si>
  <si>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</si>
  <si>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</si>
  <si>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</si>
  <si>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</si>
  <si>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</si>
  <si>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</si>
  <si>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</si>
  <si>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</si>
  <si>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</si>
  <si>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</si>
  <si>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</si>
  <si>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</si>
  <si>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</si>
  <si>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</si>
  <si>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</si>
  <si>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</si>
  <si>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</si>
  <si>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</si>
  <si>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</si>
  <si>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</si>
  <si>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</si>
  <si>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</si>
  <si>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</si>
  <si>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</si>
  <si>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</si>
  <si>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</si>
  <si>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</si>
  <si>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</si>
  <si>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</si>
  <si>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</si>
  <si>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</si>
  <si>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</si>
  <si>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</si>
  <si>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</si>
  <si>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</si>
  <si>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</si>
  <si>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</si>
  <si>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</si>
  <si>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</si>
  <si>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</si>
  <si>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</si>
  <si>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</si>
  <si>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</si>
  <si>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</si>
  <si>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</si>
  <si>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</si>
  <si>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</si>
  <si>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</si>
  <si>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</si>
  <si>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</si>
  <si>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</si>
  <si>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</si>
  <si>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</si>
  <si>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</si>
  <si>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</si>
  <si>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</si>
  <si>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</si>
  <si>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</si>
  <si>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</si>
  <si>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</si>
  <si>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</si>
  <si>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</si>
  <si>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</si>
  <si>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</si>
  <si>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</si>
  <si>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</si>
  <si>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</si>
  <si>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</si>
  <si>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</si>
  <si>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</si>
  <si>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</si>
  <si>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</si>
  <si>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</si>
  <si>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</si>
  <si>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</si>
  <si>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</si>
  <si>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</si>
  <si>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</si>
  <si>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</si>
  <si>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</si>
  <si>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</si>
  <si>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</si>
  <si>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</si>
  <si>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</si>
  <si>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</si>
  <si>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</si>
  <si>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</si>
  <si>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</si>
  <si>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</si>
  <si>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</si>
  <si>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</si>
  <si>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</si>
  <si>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</si>
  <si>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</si>
  <si>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</si>
  <si>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</si>
  <si>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</si>
  <si>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</si>
  <si>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</si>
  <si>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</si>
  <si>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</si>
  <si>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</si>
  <si>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</si>
  <si>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</si>
  <si>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</si>
  <si>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</si>
  <si>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</si>
  <si>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</si>
  <si>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</si>
  <si>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</si>
  <si>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</si>
  <si>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</si>
  <si>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</si>
  <si>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</si>
  <si>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</si>
  <si>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</si>
  <si>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</si>
  <si>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</si>
  <si>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</si>
  <si>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</si>
  <si>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</si>
  <si>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</si>
  <si>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</si>
  <si>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</si>
  <si>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</si>
  <si>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</si>
  <si>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</si>
  <si>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</si>
  <si>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</si>
  <si>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</si>
  <si>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</si>
  <si>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</si>
  <si>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</si>
  <si>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</si>
  <si>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</si>
  <si>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</si>
  <si>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</si>
  <si>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</si>
  <si>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</si>
  <si>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</si>
  <si>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</si>
  <si>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</si>
  <si>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</si>
  <si>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</si>
  <si>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</si>
  <si>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</si>
  <si>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</si>
  <si>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</si>
  <si>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</si>
  <si>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</si>
  <si>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</si>
  <si>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</si>
  <si>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</si>
  <si>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</si>
  <si>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</si>
  <si>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</si>
  <si>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</si>
  <si>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</si>
  <si>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</si>
  <si>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</si>
  <si>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</si>
  <si>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</si>
  <si>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</si>
  <si>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</si>
  <si>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</si>
  <si>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</si>
  <si>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</si>
  <si>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</si>
  <si>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</si>
  <si>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</si>
  <si>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</si>
  <si>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</si>
  <si>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</si>
  <si>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</si>
  <si>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</si>
  <si>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</si>
  <si>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</si>
  <si>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</si>
  <si>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</si>
  <si>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</si>
  <si>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</si>
  <si>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</si>
  <si>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</si>
  <si>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</si>
  <si>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</si>
  <si>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</si>
  <si>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</si>
  <si>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</si>
  <si>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</si>
  <si>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</si>
  <si>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</si>
  <si>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</si>
  <si>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</si>
  <si>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</si>
  <si>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</si>
  <si>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</si>
  <si>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</si>
  <si>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</si>
  <si>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</si>
  <si>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</si>
  <si>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</si>
  <si>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</si>
  <si>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</si>
  <si>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</si>
  <si>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</si>
  <si>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</si>
  <si>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</si>
  <si>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</si>
  <si>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</si>
  <si>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</si>
  <si>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</si>
  <si>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</si>
  <si>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</si>
  <si>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</si>
  <si>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</si>
  <si>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</si>
  <si>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</si>
  <si>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</si>
  <si>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</si>
  <si>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</si>
  <si>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</si>
  <si>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</si>
  <si>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</si>
  <si>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</si>
  <si>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</si>
  <si>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</si>
  <si>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</si>
  <si>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</si>
  <si>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</si>
  <si>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</si>
  <si>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</si>
  <si>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</si>
  <si>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</si>
  <si>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</si>
  <si>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</si>
  <si>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</si>
  <si>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</si>
  <si>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</si>
  <si>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</si>
  <si>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</si>
  <si>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</si>
  <si>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</si>
  <si>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</si>
  <si>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</si>
  <si>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</si>
  <si>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</si>
  <si>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</si>
  <si>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</si>
  <si>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</si>
  <si>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</si>
  <si>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</si>
  <si>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</si>
  <si>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</si>
  <si>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</si>
  <si>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</si>
  <si>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</si>
  <si>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</si>
  <si>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</si>
  <si>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</si>
  <si>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</si>
  <si>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</si>
  <si>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</si>
  <si>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</si>
  <si>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</si>
  <si>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</si>
  <si>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</si>
  <si>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</si>
  <si>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</si>
  <si>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</si>
  <si>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</si>
  <si>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</si>
  <si>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</si>
  <si>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</si>
  <si>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</si>
  <si>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</si>
  <si>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</si>
  <si>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</si>
  <si>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</si>
  <si>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</si>
  <si>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</si>
  <si>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</si>
  <si>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</si>
  <si>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</si>
  <si>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</si>
  <si>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</si>
  <si>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</si>
  <si>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</si>
  <si>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</si>
  <si>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</si>
  <si>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</si>
  <si>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</si>
  <si>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</si>
  <si>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</si>
  <si>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</si>
  <si>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</si>
  <si>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</si>
  <si>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</si>
  <si>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</si>
  <si>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</si>
  <si>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</si>
  <si>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</si>
  <si>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</si>
  <si>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</si>
  <si>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</si>
  <si>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</si>
  <si>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</si>
  <si>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</si>
  <si>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</si>
  <si>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</si>
  <si>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</si>
  <si>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</si>
  <si>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</si>
  <si>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</si>
  <si>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</si>
  <si>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</si>
  <si>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</si>
  <si>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</si>
  <si>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</si>
  <si>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</si>
  <si>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</si>
  <si>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</si>
  <si>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</si>
  <si>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</si>
  <si>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</si>
  <si>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</si>
  <si>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</si>
  <si>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</si>
  <si>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</si>
  <si>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</si>
  <si>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</si>
  <si>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</si>
  <si>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</si>
  <si>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</si>
  <si>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</si>
  <si>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</si>
  <si>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</si>
  <si>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</si>
  <si>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</si>
  <si>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</si>
  <si>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</si>
  <si>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</si>
  <si>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</si>
  <si>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</si>
  <si>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</si>
  <si>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</si>
  <si>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</si>
  <si>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</si>
  <si>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</si>
  <si>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</si>
  <si>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</si>
  <si>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</si>
  <si>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</si>
  <si>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</si>
  <si>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</si>
  <si>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</si>
  <si>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</si>
  <si>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</si>
  <si>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</si>
  <si>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</si>
  <si>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</si>
  <si>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</si>
  <si>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</si>
  <si>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</si>
  <si>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</si>
  <si>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</si>
  <si>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</si>
  <si>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</si>
  <si>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</si>
  <si>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</si>
  <si>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</si>
  <si>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</si>
  <si>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</si>
  <si>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</si>
  <si>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</si>
  <si>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</si>
  <si>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</si>
  <si>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</si>
  <si>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</si>
  <si>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</si>
  <si>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</si>
  <si>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</si>
  <si>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</si>
  <si>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</si>
  <si>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</si>
  <si>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</si>
  <si>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</si>
  <si>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</si>
  <si>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</si>
  <si>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</si>
  <si>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</si>
  <si>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</si>
  <si>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</si>
  <si>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</si>
  <si>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</si>
  <si>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</si>
  <si>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</si>
  <si>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</si>
  <si>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</si>
  <si>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</si>
  <si>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</si>
  <si>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</si>
  <si>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</si>
  <si>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</si>
  <si>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</si>
  <si>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</si>
  <si>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</si>
  <si>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</si>
  <si>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</si>
  <si>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</si>
  <si>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</si>
  <si>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</si>
  <si>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</si>
  <si>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</si>
  <si>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</si>
  <si>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</si>
  <si>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</si>
  <si>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</si>
  <si>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</si>
  <si>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</si>
  <si>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</si>
  <si>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</si>
  <si>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</si>
  <si>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</si>
  <si>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</si>
  <si>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</si>
  <si>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</si>
  <si>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</si>
  <si>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</si>
  <si>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</si>
  <si>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</si>
  <si>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</si>
  <si>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</si>
  <si>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</si>
  <si>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</si>
  <si>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</si>
  <si>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</si>
  <si>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</si>
  <si>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</si>
  <si>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</si>
  <si>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</si>
  <si>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</si>
  <si>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</si>
  <si>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</si>
  <si>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</si>
  <si>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</si>
  <si>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</si>
  <si>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</si>
  <si>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</si>
  <si>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</si>
  <si>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</si>
  <si>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</si>
  <si>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</si>
  <si>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</si>
  <si>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</si>
  <si>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</si>
  <si>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</si>
  <si>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</si>
  <si>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</si>
  <si>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</si>
  <si>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</si>
  <si>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</si>
  <si>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</si>
  <si>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</si>
  <si>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</si>
  <si>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</si>
  <si>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</si>
  <si>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</si>
  <si>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</si>
  <si>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</si>
  <si>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</si>
  <si>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</si>
  <si>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</si>
  <si>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</si>
  <si>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</si>
  <si>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</si>
  <si>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</si>
  <si>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</si>
  <si>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</si>
  <si>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</si>
  <si>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</si>
  <si>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</si>
  <si>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</si>
  <si>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</si>
  <si>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</si>
  <si>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</si>
  <si>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</si>
  <si>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</si>
  <si>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</si>
  <si>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</si>
  <si>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</si>
  <si>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</si>
  <si>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</si>
  <si>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</si>
  <si>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</si>
  <si>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</si>
  <si>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</si>
  <si>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</si>
  <si>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</si>
  <si>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</si>
  <si>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</si>
  <si>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</si>
  <si>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</si>
  <si>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</si>
  <si>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</si>
  <si>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</si>
  <si>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</si>
  <si>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</si>
  <si>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</si>
  <si>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</si>
  <si>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</si>
  <si>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</si>
  <si>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</si>
  <si>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</si>
  <si>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</si>
  <si>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</si>
  <si>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</si>
  <si>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</si>
  <si>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</si>
  <si>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</si>
  <si>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</si>
  <si>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</si>
  <si>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</si>
  <si>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</si>
  <si>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</si>
  <si>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</si>
  <si>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</si>
  <si>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</si>
  <si>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</si>
  <si>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</si>
  <si>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</si>
  <si>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</si>
  <si>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</si>
  <si>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</si>
  <si>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</si>
  <si>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</si>
  <si>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</si>
  <si>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</si>
  <si>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</si>
  <si>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</si>
  <si>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</si>
  <si>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</si>
  <si>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</si>
  <si>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</si>
  <si>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</si>
  <si>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</si>
  <si>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</si>
  <si>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</si>
  <si>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</si>
  <si>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</si>
  <si>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</si>
  <si>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</si>
  <si>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</si>
  <si>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</si>
  <si>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</si>
  <si>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</si>
  <si>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</si>
  <si>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</si>
  <si>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</si>
  <si>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</si>
  <si>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</si>
  <si>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</si>
  <si>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</si>
  <si>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</si>
  <si>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</si>
  <si>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</si>
  <si>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</si>
  <si>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</si>
  <si>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</si>
  <si>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</si>
  <si>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</si>
  <si>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</si>
  <si>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</si>
  <si>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</si>
  <si>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</si>
  <si>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</si>
  <si>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</si>
  <si>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</si>
  <si>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</si>
  <si>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</si>
  <si>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</si>
  <si>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</si>
  <si>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</si>
  <si>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</si>
  <si>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</si>
  <si>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</si>
  <si>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</si>
  <si>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</si>
  <si>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</si>
  <si>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</si>
  <si>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</si>
  <si>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</si>
  <si>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</si>
  <si>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</si>
  <si>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</si>
  <si>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</si>
  <si>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</si>
  <si>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</si>
  <si>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</si>
  <si>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</si>
  <si>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</si>
  <si>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</si>
  <si>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</si>
  <si>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</si>
  <si>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</si>
  <si>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</si>
  <si>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</si>
  <si>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</si>
  <si>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</si>
  <si>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</si>
  <si>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</si>
  <si>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</si>
  <si>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</si>
  <si>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</si>
  <si>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</si>
  <si>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</si>
  <si>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</si>
  <si>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</si>
  <si>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</si>
  <si>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</si>
  <si>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</si>
  <si>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</si>
  <si>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</si>
  <si>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</si>
  <si>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</si>
  <si>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</si>
  <si>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</si>
  <si>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</si>
  <si>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</si>
  <si>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</si>
  <si>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</si>
  <si>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</si>
  <si>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</si>
  <si>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</si>
  <si>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</si>
  <si>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</si>
  <si>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</si>
  <si>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</si>
  <si>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</si>
  <si>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</si>
  <si>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</si>
  <si>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</si>
  <si>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</si>
  <si>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</si>
  <si>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</si>
  <si>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</si>
  <si>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</si>
  <si>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</si>
  <si>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</si>
  <si>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</si>
  <si>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</si>
  <si>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</si>
  <si>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</si>
  <si>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</si>
  <si>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</si>
  <si>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</si>
  <si>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</si>
  <si>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</si>
  <si>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</si>
  <si>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</si>
  <si>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</si>
  <si>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</si>
  <si>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</si>
  <si>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</si>
  <si>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</si>
  <si>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</si>
  <si>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</si>
  <si>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</si>
  <si>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</si>
  <si>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</si>
  <si>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</si>
  <si>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</si>
  <si>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</si>
  <si>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</si>
  <si>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</si>
  <si>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</si>
  <si>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</si>
  <si>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</si>
  <si>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</si>
  <si>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</si>
  <si>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</si>
  <si>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</si>
  <si>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</si>
  <si>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</si>
  <si>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</si>
  <si>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</si>
  <si>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</si>
  <si>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</si>
  <si>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</si>
  <si>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</si>
  <si>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</si>
  <si>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</si>
  <si>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</si>
  <si>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</si>
  <si>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</si>
  <si>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</si>
  <si>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</si>
  <si>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</si>
  <si>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</si>
  <si>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</si>
  <si>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</si>
  <si>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</si>
  <si>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</si>
  <si>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</si>
  <si>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</si>
  <si>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</si>
  <si>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</si>
  <si>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</si>
  <si>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</si>
  <si>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</si>
  <si>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</si>
  <si>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</si>
  <si>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</si>
  <si>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</si>
  <si>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</si>
  <si>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</si>
  <si>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</si>
  <si>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</si>
  <si>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</si>
  <si>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</si>
  <si>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</si>
  <si>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</si>
  <si>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</si>
  <si>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</si>
  <si>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</si>
  <si>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</si>
  <si>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</si>
  <si>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</si>
  <si>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</si>
  <si>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</si>
  <si>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</si>
  <si>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</si>
  <si>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</si>
  <si>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</si>
  <si>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</si>
  <si>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</si>
  <si>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</si>
  <si>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</si>
  <si>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</si>
  <si>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</si>
  <si>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</si>
  <si>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</si>
  <si>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</si>
  <si>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</si>
  <si>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</si>
  <si>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</si>
  <si>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</si>
  <si>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</si>
  <si>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</si>
  <si>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</si>
  <si>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</si>
  <si>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</si>
  <si>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</si>
  <si>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</si>
  <si>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</si>
  <si>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</si>
  <si>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</si>
  <si>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</si>
  <si>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</si>
  <si>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</si>
  <si>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</si>
  <si>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</si>
  <si>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</si>
  <si>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</si>
  <si>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</si>
  <si>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</si>
  <si>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</si>
  <si>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</si>
  <si>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</si>
  <si>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</si>
  <si>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</si>
  <si>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</si>
  <si>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</si>
  <si>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</si>
  <si>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</si>
  <si>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</si>
  <si>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</si>
  <si>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</si>
  <si>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</si>
  <si>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</si>
  <si>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</si>
  <si>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</si>
  <si>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</si>
  <si>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</si>
  <si>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</si>
  <si>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</si>
  <si>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</si>
  <si>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</si>
  <si>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</si>
  <si>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</si>
  <si>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</si>
  <si>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</si>
  <si>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</si>
  <si>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</si>
  <si>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</si>
  <si>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</si>
  <si>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</si>
  <si>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</si>
  <si>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</si>
  <si>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</si>
  <si>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</si>
  <si>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</si>
  <si>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</si>
  <si>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</si>
  <si>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</si>
  <si>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</si>
  <si>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</si>
  <si>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</si>
  <si>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</si>
  <si>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</si>
  <si>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</si>
  <si>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</si>
  <si>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</si>
  <si>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</si>
  <si>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</si>
  <si>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</si>
  <si>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</si>
  <si>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</si>
  <si>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</si>
  <si>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</si>
  <si>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</si>
  <si>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</si>
  <si>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</si>
  <si>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</si>
  <si>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</si>
  <si>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</si>
  <si>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</si>
  <si>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</si>
  <si>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</si>
  <si>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</si>
  <si>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</si>
  <si>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</si>
  <si>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</si>
  <si>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</si>
  <si>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</si>
  <si>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</si>
  <si>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</si>
  <si>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</si>
  <si>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</si>
  <si>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</si>
  <si>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</si>
  <si>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</si>
  <si>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</si>
  <si>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</si>
  <si>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</si>
  <si>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</si>
  <si>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</si>
  <si>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</si>
  <si>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</si>
  <si>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</si>
  <si>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</si>
  <si>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</si>
  <si>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</si>
  <si>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</si>
  <si>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</si>
  <si>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</si>
  <si>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</si>
  <si>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</si>
  <si>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</si>
  <si>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</si>
  <si>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</si>
  <si>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</si>
  <si>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</si>
  <si>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</si>
  <si>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</si>
  <si>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</si>
  <si>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</si>
  <si>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</si>
  <si>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</si>
  <si>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</si>
  <si>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</si>
  <si>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</si>
  <si>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</si>
  <si>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</si>
  <si>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</si>
  <si>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</si>
  <si>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</si>
  <si>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</si>
  <si>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</si>
  <si>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</si>
  <si>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</si>
  <si>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</si>
  <si>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</si>
  <si>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</si>
  <si>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</si>
  <si>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</si>
  <si>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</si>
  <si>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</si>
  <si>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</si>
  <si>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</si>
  <si>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</si>
  <si>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</si>
  <si>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</si>
  <si>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</si>
  <si>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</si>
  <si>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</si>
  <si>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</si>
  <si>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</si>
  <si>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</si>
  <si>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</si>
  <si>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</si>
  <si>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</si>
  <si>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</si>
  <si>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</si>
  <si>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</si>
  <si>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</si>
  <si>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</si>
  <si>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</si>
  <si>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</si>
  <si>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</si>
  <si>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</si>
  <si>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</si>
  <si>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</si>
  <si>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</si>
  <si>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</si>
  <si>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</si>
  <si>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</si>
  <si>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</si>
  <si>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</si>
  <si>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</si>
  <si>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</si>
  <si>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</si>
  <si>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</si>
  <si>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</si>
  <si>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</si>
  <si>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</si>
  <si>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</si>
  <si>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</si>
  <si>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</si>
  <si>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</si>
  <si>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</si>
  <si>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</si>
  <si>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</si>
  <si>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</si>
  <si>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</si>
  <si>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</si>
  <si>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</si>
  <si>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</si>
  <si>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</si>
  <si>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</si>
  <si>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</si>
  <si>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</si>
  <si>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</si>
  <si>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</si>
  <si>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</si>
  <si>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</si>
  <si>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</si>
  <si>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</si>
  <si>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</si>
  <si>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</si>
  <si>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</si>
  <si>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</si>
  <si>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</si>
  <si>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</si>
  <si>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</si>
  <si>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</si>
  <si>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</si>
  <si>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</si>
  <si>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</si>
  <si>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</si>
  <si>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</si>
  <si>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</si>
  <si>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</si>
  <si>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</si>
  <si>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</si>
  <si>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</si>
  <si>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</si>
  <si>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</si>
  <si>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</si>
  <si>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</si>
  <si>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</si>
  <si>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</si>
  <si>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</si>
  <si>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</si>
  <si>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</si>
  <si>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</si>
  <si>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</si>
  <si>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</si>
  <si>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</si>
  <si>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</si>
  <si>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</si>
  <si>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</si>
  <si>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</si>
  <si>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</si>
  <si>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</si>
  <si>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</si>
  <si>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</si>
  <si>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</si>
  <si>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</si>
  <si>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</si>
  <si>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</si>
  <si>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</si>
  <si>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</si>
  <si>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</si>
  <si>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</si>
  <si>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</si>
  <si>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</si>
  <si>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</si>
  <si>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</si>
  <si>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</si>
  <si>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</si>
  <si>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</si>
  <si>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</si>
  <si>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</si>
  <si>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</si>
  <si>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</si>
  <si>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</si>
  <si>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</si>
  <si>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</si>
  <si>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</si>
  <si>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</si>
  <si>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</si>
  <si>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</si>
  <si>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</si>
  <si>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</si>
  <si>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</si>
  <si>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</si>
  <si>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</si>
  <si>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</si>
  <si>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</si>
  <si>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</si>
  <si>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</si>
  <si>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</si>
  <si>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</si>
  <si>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</si>
  <si>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</si>
  <si>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</si>
  <si>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</si>
  <si>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</si>
  <si>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</si>
  <si>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</si>
  <si>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</si>
  <si>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</si>
  <si>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</si>
  <si>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</si>
  <si>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</si>
  <si>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</si>
  <si>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</si>
  <si>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</si>
  <si>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</si>
  <si>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</si>
  <si>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</si>
  <si>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</si>
  <si>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</si>
  <si>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</si>
  <si>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</si>
  <si>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</si>
  <si>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</si>
  <si>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</si>
  <si>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</si>
  <si>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</si>
  <si>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</si>
  <si>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</si>
  <si>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</si>
  <si>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</si>
  <si>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</si>
  <si>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</si>
  <si>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</si>
  <si>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</si>
  <si>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</si>
  <si>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</si>
  <si>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</si>
  <si>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</si>
  <si>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</si>
  <si>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</si>
  <si>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</si>
  <si>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</si>
  <si>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</si>
  <si>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</si>
  <si>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</si>
  <si>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</si>
  <si>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</si>
  <si>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</si>
  <si>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</si>
  <si>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</si>
  <si>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</si>
  <si>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</si>
  <si>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</si>
  <si>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</si>
  <si>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</si>
  <si>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</si>
  <si>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</si>
  <si>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</si>
  <si>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</si>
  <si>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</si>
  <si>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</si>
  <si>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</si>
  <si>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</si>
  <si>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</si>
  <si>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</si>
  <si>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</si>
  <si>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</si>
  <si>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</si>
  <si>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</si>
  <si>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</si>
  <si>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</si>
  <si>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</si>
  <si>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</si>
  <si>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</si>
  <si>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</si>
  <si>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</si>
  <si>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</si>
  <si>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</si>
  <si>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</si>
  <si>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</si>
  <si>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</si>
  <si>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</si>
  <si>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</si>
  <si>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</si>
  <si>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</si>
  <si>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</si>
  <si>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</si>
  <si>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</si>
  <si>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</si>
  <si>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</si>
  <si>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</si>
  <si>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</si>
  <si>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</si>
  <si>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</si>
  <si>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</si>
  <si>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</si>
  <si>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</si>
  <si>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</si>
  <si>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</si>
  <si>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</si>
  <si>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</si>
  <si>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</si>
  <si>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</si>
  <si>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</si>
  <si>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</si>
  <si>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</si>
  <si>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</si>
  <si>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</si>
  <si>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</si>
  <si>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</si>
  <si>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</si>
  <si>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</si>
  <si>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</si>
  <si>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</si>
  <si>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</si>
  <si>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</si>
  <si>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</si>
  <si>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</si>
  <si>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</si>
  <si>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</si>
  <si>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</si>
  <si>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</si>
  <si>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</si>
  <si>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</si>
  <si>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</si>
  <si>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</si>
  <si>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</si>
  <si>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</si>
  <si>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</si>
  <si>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</si>
  <si>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</si>
  <si>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</si>
  <si>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</si>
  <si>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</si>
  <si>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</si>
  <si>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</si>
  <si>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</si>
  <si>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</si>
  <si>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</si>
  <si>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</si>
  <si>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</si>
  <si>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</si>
  <si>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</si>
  <si>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</si>
  <si>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</si>
  <si>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</si>
  <si>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</si>
  <si>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</si>
  <si>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</si>
  <si>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</si>
  <si>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</si>
  <si>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</si>
  <si>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</si>
  <si>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</si>
  <si>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</si>
  <si>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</si>
  <si>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</si>
  <si>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</si>
  <si>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</si>
  <si>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</si>
  <si>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</si>
  <si>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</si>
  <si>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</si>
  <si>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</si>
  <si>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</si>
  <si>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</si>
  <si>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</si>
  <si>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</si>
  <si>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</si>
  <si>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</si>
  <si>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</si>
  <si>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</si>
  <si>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</si>
  <si>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</si>
  <si>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</si>
  <si>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</si>
  <si>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</si>
  <si>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</si>
  <si>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</si>
  <si>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</si>
  <si>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</si>
  <si>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</si>
  <si>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</si>
  <si>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</si>
  <si>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</si>
  <si>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</si>
  <si>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</si>
  <si>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</si>
  <si>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</si>
  <si>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</si>
  <si>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</si>
  <si>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</si>
  <si>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</si>
  <si>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</si>
  <si>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</si>
  <si>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</si>
  <si>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</si>
  <si>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</si>
  <si>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</si>
  <si>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</si>
  <si>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</si>
  <si>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</si>
  <si>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</si>
  <si>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</si>
  <si>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</si>
  <si>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</si>
  <si>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</si>
  <si>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</si>
  <si>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</si>
  <si>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</si>
  <si>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</si>
  <si>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</si>
  <si>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</si>
  <si>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</si>
  <si>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</si>
  <si>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</si>
  <si>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</si>
  <si>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</si>
  <si>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</si>
  <si>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</si>
  <si>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</si>
  <si>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</si>
  <si>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</si>
  <si>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</si>
  <si>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</si>
  <si>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</si>
  <si>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</si>
  <si>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</si>
  <si>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</si>
  <si>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</si>
  <si>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</si>
  <si>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</si>
  <si>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</si>
  <si>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</si>
  <si>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</si>
  <si>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</si>
  <si>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</si>
  <si>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</si>
  <si>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</si>
  <si>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</si>
  <si>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</si>
  <si>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</si>
  <si>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</si>
  <si>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</si>
  <si>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</si>
  <si>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</si>
  <si>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</si>
  <si>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</si>
  <si>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</si>
  <si>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</si>
  <si>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</si>
  <si>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</si>
  <si>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</si>
  <si>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</si>
  <si>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</si>
  <si>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</si>
  <si>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</si>
  <si>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</si>
  <si>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</si>
  <si>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</si>
  <si>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</si>
  <si>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</si>
  <si>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</si>
  <si>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</si>
  <si>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</si>
  <si>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</si>
  <si>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</si>
  <si>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</si>
  <si>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</si>
  <si>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</si>
  <si>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</si>
  <si>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</si>
  <si>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</si>
  <si>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</si>
  <si>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</si>
  <si>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</si>
  <si>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</si>
  <si>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</si>
  <si>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</si>
  <si>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</si>
  <si>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</si>
  <si>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</si>
  <si>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</si>
  <si>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</si>
  <si>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</si>
  <si>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</si>
  <si>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</si>
  <si>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</si>
  <si>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</si>
  <si>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</si>
  <si>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</si>
  <si>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</si>
  <si>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</si>
  <si>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</si>
  <si>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</si>
  <si>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</si>
  <si>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</si>
  <si>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</si>
  <si>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</si>
  <si>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</si>
  <si>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</si>
  <si>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</si>
  <si>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</si>
  <si>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</si>
  <si>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</si>
  <si>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</si>
  <si>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</si>
  <si>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</si>
  <si>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</si>
  <si>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</si>
  <si>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</si>
  <si>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</si>
  <si>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</si>
  <si>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</si>
  <si>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</si>
  <si>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</si>
  <si>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</si>
  <si>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</si>
  <si>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</si>
  <si>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</si>
  <si>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</si>
  <si>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</si>
  <si>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</si>
  <si>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</si>
  <si>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</si>
  <si>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</si>
  <si>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</si>
  <si>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</si>
  <si>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</si>
  <si>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</si>
  <si>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</si>
  <si>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</si>
  <si>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</si>
  <si>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</si>
  <si>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</si>
  <si>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</si>
  <si>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</si>
  <si>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</si>
  <si>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</si>
  <si>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</si>
  <si>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</si>
  <si>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</si>
  <si>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</si>
  <si>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</si>
  <si>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</si>
  <si>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</si>
  <si>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</si>
  <si>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</si>
  <si>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</si>
  <si>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</si>
  <si>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</si>
  <si>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</si>
  <si>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</si>
  <si>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</si>
  <si>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</si>
  <si>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</si>
  <si>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</si>
  <si>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</si>
  <si>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</si>
  <si>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</si>
  <si>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</si>
  <si>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</si>
  <si>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</si>
  <si>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</si>
  <si>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</si>
  <si>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</si>
  <si>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</si>
  <si>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</si>
  <si>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</si>
  <si>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</si>
  <si>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</si>
  <si>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</si>
  <si>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</si>
  <si>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</si>
  <si>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</si>
  <si>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</si>
  <si>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</si>
  <si>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</si>
  <si>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</si>
  <si>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</si>
  <si>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</si>
  <si>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</si>
  <si>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</si>
  <si>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</si>
  <si>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</si>
  <si>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</si>
  <si>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</si>
  <si>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</si>
  <si>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</si>
  <si>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</si>
  <si>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</si>
  <si>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</si>
  <si>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</si>
  <si>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</si>
  <si>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</si>
  <si>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</si>
  <si>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</si>
  <si>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</si>
  <si>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</si>
  <si>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</si>
  <si>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</si>
  <si>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</si>
  <si>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</si>
  <si>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</si>
  <si>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</si>
  <si>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</si>
  <si>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</si>
  <si>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</si>
  <si>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</si>
  <si>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</si>
  <si>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</si>
  <si>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</si>
  <si>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</si>
  <si>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</si>
  <si>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</si>
  <si>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</si>
  <si>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</si>
  <si>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</si>
  <si>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</si>
  <si>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</si>
  <si>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</si>
  <si>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</si>
  <si>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</si>
  <si>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</si>
  <si>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</si>
  <si>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</si>
  <si>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</si>
  <si>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</si>
  <si>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</si>
  <si>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</si>
  <si>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</si>
  <si>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</si>
  <si>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</si>
  <si>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</si>
  <si>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</si>
  <si>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</si>
  <si>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</si>
  <si>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</si>
  <si>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</si>
  <si>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</si>
  <si>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</si>
  <si>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</si>
  <si>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</si>
  <si>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</si>
  <si>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</si>
  <si>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</si>
  <si>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</si>
  <si>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</si>
  <si>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</si>
  <si>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</si>
  <si>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</si>
  <si>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</si>
  <si>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</si>
  <si>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</si>
  <si>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</si>
  <si>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</si>
  <si>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</si>
  <si>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</si>
  <si>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</si>
  <si>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</si>
  <si>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</si>
  <si>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</si>
  <si>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</si>
  <si>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</si>
  <si>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</si>
  <si>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</si>
  <si>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</si>
  <si>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</si>
  <si>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</si>
  <si>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</si>
  <si>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</si>
  <si>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</si>
  <si>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</si>
  <si>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</si>
  <si>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</si>
  <si>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</si>
  <si>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</si>
  <si>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</si>
  <si>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</si>
  <si>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</si>
  <si>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</si>
  <si>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</si>
  <si>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</si>
  <si>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</si>
  <si>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</si>
  <si>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</si>
  <si>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</si>
  <si>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</si>
  <si>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</si>
  <si>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</si>
  <si>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</si>
  <si>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</si>
  <si>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</si>
  <si>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</si>
  <si>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</si>
  <si>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</si>
  <si>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</si>
  <si>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</si>
  <si>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</si>
  <si>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</si>
  <si>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</si>
  <si>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</si>
  <si>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</si>
  <si>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</si>
  <si>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</si>
  <si>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</si>
  <si>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</si>
  <si>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</si>
  <si>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</si>
  <si>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</si>
  <si>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</si>
  <si>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</si>
  <si>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</si>
  <si>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</si>
  <si>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</si>
  <si>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</si>
  <si>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</si>
  <si>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</si>
  <si>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</si>
  <si>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</si>
  <si>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</si>
  <si>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</si>
  <si>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</si>
  <si>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</si>
  <si>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</si>
  <si>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</si>
  <si>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</si>
  <si>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</si>
  <si>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</si>
  <si>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</si>
  <si>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</si>
  <si>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</si>
  <si>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</si>
  <si>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</si>
  <si>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</si>
  <si>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</si>
  <si>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</si>
  <si>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</si>
  <si>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</si>
  <si>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</si>
  <si>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</si>
  <si>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</si>
  <si>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</si>
  <si>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</si>
  <si>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</si>
  <si>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</si>
  <si>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</si>
  <si>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</si>
  <si>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</si>
  <si>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</si>
  <si>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</si>
  <si>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</si>
  <si>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</si>
  <si>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</si>
  <si>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</si>
  <si>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</si>
  <si>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</si>
  <si>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</si>
  <si>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</si>
  <si>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</si>
  <si>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</si>
  <si>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</si>
  <si>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</si>
  <si>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</si>
  <si>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</si>
  <si>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</si>
  <si>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</si>
  <si>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</si>
  <si>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</si>
  <si>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</si>
  <si>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</si>
  <si>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</si>
  <si>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</si>
  <si>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</si>
  <si>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</si>
  <si>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</si>
  <si>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</si>
  <si>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</si>
  <si>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</si>
  <si>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</si>
  <si>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</si>
  <si>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</si>
  <si>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</si>
  <si>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</si>
  <si>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</si>
  <si>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</si>
  <si>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</si>
  <si>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</si>
  <si>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</si>
  <si>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</si>
  <si>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</si>
  <si>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</si>
  <si>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</si>
  <si>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</si>
  <si>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</si>
  <si>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</si>
  <si>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</si>
  <si>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</si>
  <si>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</si>
  <si>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</si>
  <si>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</si>
  <si>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</si>
  <si>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</si>
  <si>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</si>
  <si>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</si>
  <si>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</si>
  <si>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</si>
  <si>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</si>
  <si>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</si>
  <si>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</si>
  <si>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</si>
  <si>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</si>
  <si>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</si>
  <si>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</si>
  <si>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</si>
  <si>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</si>
  <si>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</si>
  <si>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</si>
  <si>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</si>
  <si>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</si>
  <si>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</si>
  <si>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</si>
  <si>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</si>
  <si>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</si>
  <si>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</si>
  <si>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</si>
  <si>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</si>
  <si>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</si>
  <si>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</si>
  <si>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</si>
  <si>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</si>
  <si>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</si>
  <si>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</si>
  <si>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</si>
  <si>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</si>
  <si>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</si>
  <si>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</si>
  <si>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</si>
  <si>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</si>
  <si>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</si>
  <si>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</si>
  <si>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</si>
  <si>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</si>
  <si>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</si>
  <si>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</si>
  <si>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</si>
  <si>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</si>
  <si>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</si>
  <si>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</si>
  <si>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</si>
  <si>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</si>
  <si>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</si>
  <si>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</si>
  <si>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</si>
  <si>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</si>
  <si>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</si>
  <si>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</si>
  <si>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</si>
  <si>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</si>
  <si>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</si>
  <si>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</si>
  <si>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</si>
  <si>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</si>
  <si>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</si>
  <si>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</si>
  <si>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</si>
  <si>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</si>
  <si>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</si>
  <si>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</si>
  <si>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</si>
  <si>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</si>
  <si>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</si>
  <si>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</si>
  <si>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</si>
  <si>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</si>
  <si>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</si>
  <si>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</si>
  <si>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</si>
  <si>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</si>
  <si>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</si>
  <si>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</si>
  <si>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</si>
  <si>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</si>
  <si>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</si>
  <si>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</si>
  <si>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</si>
  <si>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</si>
  <si>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</si>
  <si>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</si>
  <si>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</si>
  <si>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</si>
  <si>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</si>
  <si>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</si>
  <si>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</si>
  <si>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</si>
  <si>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</si>
  <si>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</si>
  <si>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</si>
  <si>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</si>
  <si>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</si>
  <si>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</si>
  <si>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</si>
  <si>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</si>
  <si>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</si>
  <si>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</si>
  <si>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</si>
  <si>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</si>
  <si>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</si>
  <si>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</si>
  <si>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</si>
  <si>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</si>
  <si>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</si>
  <si>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</si>
  <si>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</si>
  <si>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</si>
  <si>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</si>
  <si>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</si>
  <si>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</si>
  <si>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</si>
  <si>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</si>
  <si>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</si>
  <si>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</si>
  <si>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</si>
  <si>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</si>
  <si>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</si>
  <si>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</si>
  <si>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</si>
  <si>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</si>
  <si>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</si>
  <si>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</si>
  <si>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</si>
  <si>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</si>
  <si>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</si>
  <si>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</si>
  <si>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</si>
  <si>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</si>
  <si>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</si>
  <si>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</si>
  <si>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</si>
  <si>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</si>
  <si>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</si>
  <si>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</si>
  <si>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</si>
  <si>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</si>
  <si>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</si>
  <si>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</si>
  <si>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</si>
  <si>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</si>
  <si>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</si>
  <si>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</si>
  <si>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</si>
  <si>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</si>
  <si>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</si>
  <si>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</si>
  <si>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</si>
  <si>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</si>
  <si>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</si>
  <si>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</si>
  <si>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</si>
  <si>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</si>
  <si>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</si>
  <si>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</si>
  <si>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</si>
  <si>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</si>
  <si>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</si>
  <si>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</si>
  <si>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</si>
  <si>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</si>
  <si>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</si>
  <si>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</si>
  <si>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</si>
  <si>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</si>
  <si>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</si>
  <si>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</si>
  <si>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</si>
  <si>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</si>
  <si>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</si>
  <si>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</si>
  <si>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</si>
  <si>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</si>
  <si>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</si>
  <si>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</si>
  <si>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</si>
  <si>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</si>
  <si>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</si>
  <si>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</si>
  <si>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</si>
  <si>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</si>
  <si>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</si>
  <si>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</si>
  <si>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</si>
  <si>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</si>
  <si>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</si>
  <si>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</si>
  <si>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</si>
  <si>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</si>
  <si>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</si>
  <si>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</si>
  <si>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</si>
  <si>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</si>
  <si>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</si>
  <si>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</si>
  <si>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</si>
  <si>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</si>
  <si>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</si>
  <si>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</si>
  <si>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</si>
  <si>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</si>
  <si>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</si>
  <si>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</si>
  <si>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</si>
  <si>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</si>
  <si>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</si>
  <si>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</si>
  <si>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</si>
  <si>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</si>
  <si>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</si>
  <si>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</si>
  <si>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</si>
  <si>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</si>
  <si>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</si>
  <si>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</si>
  <si>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</si>
  <si>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</si>
  <si>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</si>
  <si>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</si>
  <si>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</si>
  <si>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</si>
  <si>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</si>
  <si>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</si>
  <si>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</si>
  <si>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</si>
  <si>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</si>
  <si>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</si>
  <si>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</si>
  <si>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</si>
  <si>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</si>
  <si>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</si>
  <si>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</si>
  <si>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</si>
  <si>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</si>
  <si>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</si>
  <si>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</si>
  <si>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</si>
  <si>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</si>
  <si>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</si>
  <si>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</si>
  <si>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</si>
  <si>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</si>
  <si>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</si>
  <si>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</si>
  <si>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</si>
  <si>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</si>
  <si>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</si>
  <si>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</si>
  <si>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</si>
  <si>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</si>
  <si>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</si>
  <si>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</si>
  <si>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</si>
  <si>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</si>
  <si>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</si>
  <si>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</si>
  <si>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</si>
  <si>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</si>
  <si>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</si>
  <si>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</si>
  <si>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</si>
  <si>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</si>
  <si>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</si>
  <si>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</si>
  <si>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</si>
  <si>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</si>
  <si>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</si>
  <si>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</si>
  <si>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</si>
  <si>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</si>
  <si>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</si>
  <si>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</si>
  <si>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</si>
  <si>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</si>
  <si>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</si>
  <si>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</si>
  <si>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</si>
  <si>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</si>
  <si>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</si>
  <si>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</si>
  <si>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</si>
  <si>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</si>
  <si>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</si>
  <si>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</si>
  <si>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</si>
  <si>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</si>
  <si>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</si>
  <si>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</si>
  <si>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</si>
  <si>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</si>
  <si>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</si>
  <si>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</si>
  <si>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</si>
  <si>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</si>
  <si>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</si>
  <si>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</si>
  <si>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</si>
  <si>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</si>
  <si>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</si>
  <si>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</si>
  <si>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</si>
  <si>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</si>
  <si>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</si>
  <si>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</si>
  <si>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</si>
  <si>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</si>
  <si>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</si>
  <si>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</si>
  <si>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</si>
  <si>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</si>
  <si>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</si>
  <si>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</si>
  <si>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</si>
  <si>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</si>
  <si>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</si>
  <si>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</si>
  <si>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</si>
  <si>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</si>
  <si>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</si>
  <si>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</si>
  <si>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</si>
  <si>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</si>
  <si>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</si>
  <si>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</si>
  <si>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</si>
  <si>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</si>
  <si>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</si>
  <si>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</si>
  <si>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</si>
  <si>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</si>
  <si>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</si>
  <si>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</si>
  <si>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</si>
  <si>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</si>
  <si>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</si>
  <si>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</si>
  <si>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</si>
  <si>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</si>
  <si>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</si>
  <si>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</si>
  <si>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</si>
  <si>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</si>
  <si>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</si>
  <si>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</si>
  <si>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</si>
  <si>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</si>
  <si>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</si>
  <si>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</si>
  <si>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</si>
  <si>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</si>
  <si>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</si>
  <si>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</si>
  <si>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</si>
  <si>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</si>
  <si>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</si>
  <si>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</si>
  <si>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</si>
  <si>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</si>
  <si>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</si>
  <si>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</si>
  <si>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</si>
  <si>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</si>
  <si>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</si>
  <si>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</si>
  <si>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</si>
  <si>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</si>
  <si>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</si>
  <si>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</si>
  <si>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</si>
  <si>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</si>
  <si>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</si>
  <si>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</si>
  <si>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</si>
  <si>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</si>
  <si>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</si>
  <si>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</si>
  <si>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</si>
  <si>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</si>
  <si>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</si>
  <si>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</si>
  <si>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</si>
  <si>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</si>
  <si>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</si>
  <si>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</si>
  <si>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</si>
  <si>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</si>
  <si>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</si>
  <si>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</si>
  <si>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</si>
  <si>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</si>
  <si>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</si>
  <si>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</si>
  <si>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</si>
  <si>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</si>
  <si>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</si>
  <si>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</si>
  <si>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</si>
  <si>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</si>
  <si>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</si>
  <si>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</si>
  <si>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</si>
  <si>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</si>
  <si>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</si>
  <si>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</si>
  <si>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</si>
  <si>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</si>
  <si>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</si>
  <si>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</si>
  <si>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</si>
  <si>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</si>
  <si>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</si>
  <si>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</si>
  <si>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</si>
  <si>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</si>
  <si>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</si>
  <si>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</si>
  <si>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</si>
  <si>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</si>
  <si>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</si>
  <si>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</si>
  <si>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</si>
  <si>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</si>
  <si>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</si>
  <si>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</si>
  <si>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</si>
  <si>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</si>
  <si>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</si>
  <si>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</si>
  <si>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</si>
  <si>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</si>
  <si>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</si>
  <si>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</si>
  <si>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</si>
  <si>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</si>
  <si>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</si>
  <si>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</si>
  <si>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</si>
  <si>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</si>
  <si>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</si>
  <si>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</si>
  <si>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</si>
  <si>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</si>
  <si>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</si>
  <si>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</si>
  <si>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</si>
  <si>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</si>
  <si>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</si>
  <si>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</si>
  <si>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</si>
  <si>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</si>
  <si>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</si>
  <si>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</si>
  <si>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</si>
  <si>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</si>
  <si>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</si>
  <si>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</si>
  <si>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</si>
  <si>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</si>
  <si>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</si>
  <si>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</si>
  <si>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</si>
  <si>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</si>
  <si>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</si>
  <si>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</si>
  <si>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</si>
  <si>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</si>
  <si>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</si>
  <si>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</si>
  <si>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</si>
  <si>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</si>
  <si>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</si>
  <si>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</si>
  <si>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</si>
  <si>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</si>
  <si>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</si>
  <si>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</si>
  <si>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</si>
  <si>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</si>
  <si>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</si>
  <si>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</si>
  <si>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</si>
  <si>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</si>
  <si>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</si>
  <si>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</si>
  <si>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</si>
  <si>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</si>
  <si>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</si>
  <si>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</si>
  <si>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</si>
  <si>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</si>
  <si>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</si>
  <si>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</si>
  <si>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</si>
  <si>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</si>
  <si>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</si>
  <si>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</si>
  <si>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</si>
  <si>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</si>
  <si>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</si>
  <si>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</si>
  <si>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</si>
  <si>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</si>
  <si>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</si>
  <si>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</si>
  <si>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</si>
  <si>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</si>
  <si>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</si>
  <si>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</si>
  <si>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</si>
  <si>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</si>
  <si>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</si>
  <si>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</si>
  <si>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</si>
  <si>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</si>
  <si>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</si>
  <si>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</si>
  <si>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</si>
  <si>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</si>
  <si>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</si>
  <si>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</si>
  <si>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</si>
  <si>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</si>
  <si>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</si>
  <si>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</si>
  <si>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</si>
  <si>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</si>
  <si>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</si>
  <si>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</si>
  <si>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</si>
  <si>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</si>
  <si>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</si>
  <si>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</si>
  <si>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</si>
  <si>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</si>
  <si>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</si>
  <si>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</si>
  <si>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</si>
  <si>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</si>
  <si>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</si>
  <si>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</si>
  <si>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</si>
  <si>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</si>
  <si>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</si>
  <si>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</si>
  <si>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</si>
  <si>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</si>
  <si>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</si>
  <si>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</si>
  <si>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</si>
  <si>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</si>
  <si>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</si>
  <si>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</si>
  <si>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</si>
  <si>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</si>
  <si>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</si>
  <si>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</si>
  <si>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</si>
  <si>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</si>
  <si>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</si>
  <si>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</si>
  <si>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</si>
  <si>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</si>
  <si>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</si>
  <si>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</si>
  <si>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</si>
  <si>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</si>
  <si>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</si>
  <si>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</si>
  <si>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</si>
  <si>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</si>
  <si>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</si>
  <si>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</si>
  <si>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</si>
  <si>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</si>
  <si>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</si>
  <si>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</si>
  <si>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</si>
  <si>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</si>
  <si>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</si>
  <si>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</si>
  <si>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</si>
  <si>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</si>
  <si>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</si>
  <si>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</si>
  <si>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</si>
  <si>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</si>
  <si>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</si>
  <si>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</si>
  <si>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</si>
  <si>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</si>
  <si>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</si>
  <si>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</si>
  <si>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</si>
  <si>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</si>
  <si>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</si>
  <si>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</si>
  <si>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</si>
  <si>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</si>
  <si>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</si>
  <si>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</si>
  <si>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</si>
  <si>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</si>
  <si>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</si>
  <si>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</si>
  <si>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</si>
  <si>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</si>
  <si>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</si>
  <si>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</si>
  <si>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</si>
  <si>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</si>
  <si>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</si>
  <si>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</si>
  <si>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</si>
  <si>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</si>
  <si>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</si>
  <si>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</si>
  <si>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</si>
  <si>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</si>
  <si>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</si>
  <si>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</si>
  <si>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</si>
  <si>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</si>
  <si>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</si>
  <si>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</si>
  <si>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</si>
  <si>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</si>
  <si>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</si>
  <si>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</si>
  <si>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</si>
  <si>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</si>
  <si>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</si>
  <si>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</si>
  <si>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</si>
  <si>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</si>
  <si>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</si>
  <si>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</si>
  <si>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</si>
  <si>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</si>
  <si>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</si>
  <si>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</si>
  <si>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</si>
  <si>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</si>
  <si>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</si>
  <si>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</si>
  <si>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</si>
  <si>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</si>
  <si>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</si>
  <si>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</si>
  <si>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</si>
  <si>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</si>
  <si>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</si>
  <si>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</si>
  <si>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</si>
  <si>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</si>
  <si>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</si>
  <si>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</si>
  <si>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</si>
  <si>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</si>
  <si>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</si>
  <si>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</si>
  <si>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</si>
  <si>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</si>
  <si>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</si>
  <si>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</si>
  <si>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</si>
  <si>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</si>
  <si>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</si>
  <si>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</si>
  <si>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</si>
  <si>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</si>
  <si>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</si>
  <si>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</si>
  <si>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</si>
  <si>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</si>
  <si>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</si>
  <si>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</si>
  <si>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</si>
  <si>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</si>
  <si>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</si>
  <si>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</si>
  <si>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</si>
  <si>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</si>
  <si>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</si>
  <si>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</si>
  <si>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</si>
  <si>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</si>
  <si>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</si>
  <si>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</si>
  <si>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</si>
  <si>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</si>
  <si>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</si>
  <si>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</si>
  <si>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</si>
  <si>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</si>
  <si>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</si>
  <si>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</si>
  <si>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</si>
  <si>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</si>
  <si>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</si>
  <si>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</si>
  <si>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</si>
  <si>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</si>
  <si>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</si>
  <si>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</si>
  <si>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</si>
  <si>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</si>
  <si>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</si>
  <si>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</si>
  <si>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</si>
  <si>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</si>
  <si>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</si>
  <si>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</si>
  <si>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</si>
  <si>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</si>
  <si>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</si>
  <si>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</si>
  <si>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</si>
  <si>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</si>
  <si>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</si>
  <si>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</si>
  <si>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</si>
  <si>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</si>
  <si>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</si>
  <si>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</si>
  <si>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</si>
  <si>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</si>
  <si>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</si>
  <si>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</si>
  <si>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</si>
  <si>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</si>
  <si>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</si>
  <si>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</si>
  <si>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</si>
  <si>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</si>
  <si>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</si>
  <si>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</si>
  <si>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</si>
  <si>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</si>
  <si>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</si>
  <si>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</si>
  <si>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</si>
  <si>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</si>
  <si>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</si>
  <si>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</si>
  <si>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</si>
  <si>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</si>
  <si>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</si>
  <si>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</si>
  <si>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</si>
  <si>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</si>
  <si>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</si>
  <si>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</si>
  <si>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</si>
  <si>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</si>
  <si>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</si>
  <si>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</si>
  <si>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</si>
  <si>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</si>
  <si>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</si>
  <si>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</si>
  <si>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</si>
  <si>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</si>
  <si>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</si>
  <si>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</si>
  <si>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</si>
  <si>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</si>
  <si>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</si>
  <si>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</si>
  <si>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</si>
  <si>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</si>
  <si>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</si>
  <si>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</si>
  <si>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</si>
  <si>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</si>
  <si>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</si>
  <si>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</si>
  <si>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</si>
  <si>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</si>
  <si>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</si>
  <si>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</si>
  <si>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</si>
  <si>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</si>
  <si>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</si>
  <si>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</si>
  <si>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</si>
  <si>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</si>
  <si>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</si>
  <si>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</si>
  <si>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</si>
  <si>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</si>
  <si>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</si>
  <si>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</si>
  <si>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</si>
  <si>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</si>
  <si>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</si>
  <si>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</si>
  <si>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</si>
  <si>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</si>
  <si>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</si>
  <si>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</si>
  <si>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</si>
  <si>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</si>
  <si>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</si>
  <si>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</si>
  <si>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</si>
  <si>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</si>
  <si>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</si>
  <si>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</si>
  <si>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</si>
  <si>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</si>
  <si>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</si>
  <si>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</si>
  <si>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</si>
  <si>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</si>
  <si>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</si>
  <si>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</si>
  <si>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</si>
  <si>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</si>
  <si>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</si>
  <si>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</si>
  <si>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</si>
  <si>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</si>
  <si>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</si>
  <si>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</si>
  <si>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</si>
  <si>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</si>
  <si>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</si>
  <si>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</si>
  <si>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</si>
  <si>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</si>
  <si>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</si>
  <si>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</si>
  <si>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</si>
  <si>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</si>
  <si>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</si>
  <si>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</si>
  <si>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</si>
  <si>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</si>
  <si>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</si>
  <si>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</si>
  <si>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</si>
  <si>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</si>
  <si>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</si>
  <si>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</si>
  <si>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</si>
  <si>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</si>
  <si>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</si>
  <si>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</si>
  <si>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</si>
  <si>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</si>
  <si>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</si>
  <si>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</si>
  <si>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</si>
  <si>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</si>
  <si>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</si>
  <si>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</si>
  <si>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</si>
  <si>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</si>
  <si>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</si>
  <si>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</si>
  <si>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</si>
  <si>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</si>
  <si>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</si>
  <si>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</si>
  <si>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</si>
  <si>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</si>
  <si>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</si>
  <si>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</si>
  <si>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</si>
  <si>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</si>
  <si>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</si>
  <si>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</si>
  <si>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</si>
  <si>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</si>
  <si>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</si>
  <si>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</si>
  <si>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</si>
  <si>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</si>
  <si>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</si>
  <si>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</si>
  <si>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</si>
  <si>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</si>
  <si>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</si>
  <si>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</si>
  <si>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</si>
  <si>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</si>
  <si>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</si>
  <si>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</si>
  <si>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</si>
  <si>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</si>
  <si>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</si>
  <si>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</si>
  <si>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</si>
  <si>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</si>
  <si>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</si>
  <si>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</si>
  <si>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</si>
  <si>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</si>
  <si>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</si>
  <si>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</si>
  <si>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</si>
  <si>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</si>
  <si>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</si>
  <si>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</si>
  <si>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</si>
  <si>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</si>
  <si>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</si>
  <si>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</si>
  <si>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</si>
  <si>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</si>
  <si>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</si>
  <si>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</si>
  <si>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</si>
  <si>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</si>
  <si>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</si>
  <si>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</si>
  <si>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</si>
  <si>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</si>
  <si>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</si>
  <si>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</si>
  <si>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</si>
  <si>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</si>
  <si>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</si>
  <si>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</si>
  <si>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</si>
  <si>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</si>
  <si>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</si>
  <si>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</si>
  <si>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</si>
  <si>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</si>
  <si>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</si>
  <si>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</si>
  <si>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</si>
  <si>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</si>
  <si>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</si>
  <si>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</si>
  <si>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</si>
  <si>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</si>
  <si>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</si>
  <si>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</si>
  <si>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</si>
  <si>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</si>
  <si>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</si>
  <si>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</si>
  <si>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</si>
  <si>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</si>
  <si>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</si>
  <si>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</si>
  <si>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</si>
  <si>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</si>
  <si>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</si>
  <si>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</si>
  <si>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</si>
  <si>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</si>
  <si>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</si>
  <si>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</si>
  <si>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</si>
  <si>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</si>
  <si>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</si>
  <si>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</si>
  <si>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</si>
  <si>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</si>
  <si>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</si>
  <si>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</si>
  <si>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</si>
  <si>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</si>
  <si>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</si>
  <si>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</si>
  <si>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</si>
  <si>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</si>
  <si>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</si>
  <si>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</si>
  <si>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</si>
  <si>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</si>
  <si>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</si>
  <si>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</si>
  <si>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</si>
  <si>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</si>
  <si>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</si>
  <si>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</si>
  <si>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</si>
  <si>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</si>
  <si>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</si>
  <si>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</si>
  <si>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</si>
  <si>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</si>
  <si>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</si>
  <si>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</si>
  <si>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</si>
  <si>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</si>
  <si>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</si>
  <si>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</si>
  <si>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</si>
  <si>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</si>
  <si>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</si>
  <si>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</si>
  <si>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</si>
  <si>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</si>
  <si>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</si>
  <si>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</si>
  <si>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</si>
  <si>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</si>
  <si>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</si>
  <si>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</si>
  <si>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</si>
  <si>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</si>
  <si>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</si>
  <si>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</si>
  <si>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</si>
  <si>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</si>
  <si>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</si>
  <si>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</si>
  <si>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</si>
  <si>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</si>
  <si>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</si>
  <si>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</si>
  <si>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</si>
  <si>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</si>
  <si>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</si>
  <si>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</si>
  <si>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</si>
  <si>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</si>
  <si>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</si>
  <si>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</si>
  <si>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</si>
  <si>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</si>
  <si>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</si>
  <si>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</si>
  <si>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</si>
  <si>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</si>
  <si>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</si>
  <si>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</si>
  <si>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</si>
  <si>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</si>
  <si>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</si>
  <si>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</si>
  <si>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</si>
  <si>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</si>
  <si>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</si>
  <si>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</si>
  <si>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</si>
  <si>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</si>
  <si>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</si>
  <si>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</si>
  <si>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</si>
  <si>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</si>
  <si>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</si>
  <si>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</si>
  <si>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</si>
  <si>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</si>
  <si>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</si>
  <si>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</si>
  <si>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</si>
  <si>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</si>
  <si>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</si>
  <si>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</si>
  <si>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</si>
  <si>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</si>
  <si>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</si>
  <si>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</si>
  <si>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</si>
  <si>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</si>
  <si>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</si>
  <si>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</si>
  <si>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</si>
  <si>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</si>
  <si>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</si>
  <si>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</si>
  <si>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</si>
  <si>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</si>
  <si>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</si>
  <si>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</si>
  <si>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</si>
  <si>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</si>
  <si>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</si>
  <si>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</si>
  <si>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</si>
  <si>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</si>
  <si>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</si>
  <si>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</si>
  <si>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</si>
  <si>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</si>
  <si>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</si>
  <si>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</si>
  <si>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</si>
  <si>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</si>
  <si>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</si>
  <si>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</si>
  <si>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</si>
  <si>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</si>
  <si>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</si>
  <si>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</si>
  <si>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</si>
  <si>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</si>
  <si>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</si>
  <si>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</si>
  <si>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</si>
  <si>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</si>
  <si>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</si>
  <si>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</si>
  <si>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</si>
  <si>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</si>
  <si>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</si>
  <si>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</si>
  <si>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</si>
  <si>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</si>
  <si>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</si>
  <si>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</si>
  <si>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</si>
  <si>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</si>
  <si>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</si>
  <si>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</si>
  <si>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</si>
  <si>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</si>
  <si>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</si>
  <si>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</si>
  <si>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</si>
  <si>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</si>
  <si>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</si>
  <si>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</si>
  <si>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</si>
  <si>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</si>
  <si>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</si>
  <si>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</si>
  <si>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</si>
  <si>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</si>
  <si>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</si>
  <si>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</si>
  <si>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</si>
  <si>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</si>
  <si>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</si>
  <si>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</si>
  <si>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</si>
  <si>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</si>
  <si>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</si>
  <si>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</si>
  <si>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</si>
  <si>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</si>
  <si>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</si>
  <si>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</si>
  <si>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</si>
  <si>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</si>
  <si>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</si>
  <si>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</si>
  <si>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</si>
  <si>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</si>
  <si>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</si>
  <si>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</si>
  <si>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</si>
  <si>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</si>
  <si>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</si>
  <si>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</si>
  <si>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</si>
  <si>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</si>
  <si>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</si>
  <si>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</si>
  <si>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</si>
  <si>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</si>
  <si>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</si>
  <si>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</si>
  <si>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</si>
  <si>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</si>
  <si>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</si>
  <si>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</si>
  <si>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</si>
  <si>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</si>
  <si>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</si>
  <si>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</si>
  <si>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</si>
  <si>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</si>
  <si>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</si>
  <si>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</si>
  <si>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</si>
  <si>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</si>
  <si>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</si>
  <si>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</si>
  <si>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</si>
  <si>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</si>
  <si>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</si>
  <si>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</si>
  <si>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</si>
  <si>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</si>
  <si>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</si>
  <si>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</si>
  <si>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</si>
  <si>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</si>
  <si>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</si>
  <si>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</si>
  <si>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</si>
  <si>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</si>
  <si>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</si>
  <si>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</si>
  <si>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</si>
  <si>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</si>
  <si>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</si>
  <si>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</si>
  <si>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</si>
  <si>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</si>
  <si>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</si>
  <si>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</si>
  <si>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</si>
  <si>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</si>
  <si>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</si>
  <si>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</si>
  <si>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</si>
  <si>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</si>
  <si>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</si>
  <si>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</si>
  <si>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</si>
  <si>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</si>
  <si>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</si>
  <si>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</si>
  <si>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</si>
  <si>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</si>
  <si>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</si>
  <si>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</si>
  <si>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</si>
  <si>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</si>
  <si>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</si>
  <si>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</si>
  <si>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</si>
  <si>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</si>
  <si>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</si>
  <si>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</si>
  <si>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</si>
  <si>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</si>
  <si>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</si>
  <si>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</si>
  <si>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</si>
  <si>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</si>
  <si>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</si>
  <si>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</si>
  <si>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</si>
  <si>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</si>
  <si>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</si>
  <si>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</si>
  <si>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</si>
  <si>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</si>
  <si>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</si>
  <si>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</si>
  <si>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</si>
  <si>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</si>
  <si>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</si>
  <si>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</si>
  <si>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</si>
  <si>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</si>
  <si>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</si>
  <si>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</si>
  <si>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</si>
  <si>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</si>
  <si>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</si>
  <si>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</si>
  <si>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</si>
  <si>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</si>
  <si>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</si>
  <si>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</si>
  <si>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</si>
  <si>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</si>
  <si>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</si>
  <si>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</si>
  <si>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</si>
  <si>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</si>
  <si>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</si>
  <si>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</si>
  <si>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</si>
  <si>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</si>
  <si>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</si>
  <si>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</si>
  <si>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</si>
  <si>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</si>
  <si>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</si>
  <si>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</si>
  <si>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</si>
  <si>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</si>
  <si>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</si>
  <si>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</si>
  <si>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</si>
  <si>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</si>
  <si>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</si>
  <si>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</si>
  <si>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</si>
  <si>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</si>
  <si>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</si>
  <si>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</si>
  <si>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</si>
  <si>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</si>
  <si>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</si>
  <si>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</si>
  <si>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</si>
  <si>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</si>
  <si>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</si>
  <si>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</si>
  <si>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</si>
  <si>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</si>
  <si>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</si>
  <si>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</si>
  <si>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</si>
  <si>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</si>
  <si>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</si>
  <si>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</si>
  <si>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</si>
  <si>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</si>
  <si>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</si>
  <si>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</si>
  <si>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</si>
  <si>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</si>
  <si>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</si>
  <si>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</si>
  <si>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</si>
  <si>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</si>
  <si>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</si>
  <si>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</si>
  <si>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</si>
  <si>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</si>
  <si>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</si>
  <si>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</si>
  <si>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</si>
  <si>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</si>
  <si>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</si>
  <si>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</si>
  <si>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</si>
  <si>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</si>
  <si>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</si>
  <si>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</si>
  <si>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</si>
  <si>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</si>
  <si>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</si>
  <si>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</si>
  <si>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</si>
  <si>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</si>
  <si>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</si>
  <si>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</si>
  <si>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</si>
  <si>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</si>
  <si>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</si>
  <si>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</si>
  <si>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</si>
  <si>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</si>
  <si>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</si>
  <si>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</si>
  <si>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</si>
  <si>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</si>
  <si>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</si>
  <si>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</si>
  <si>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</si>
  <si>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</si>
  <si>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</si>
  <si>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</si>
  <si>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</si>
  <si>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</si>
  <si>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</si>
  <si>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</si>
  <si>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</si>
  <si>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</si>
  <si>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</si>
  <si>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</si>
  <si>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</si>
  <si>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</si>
  <si>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</si>
  <si>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</si>
  <si>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</si>
  <si>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</si>
  <si>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</si>
  <si>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</si>
  <si>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</si>
  <si>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</si>
  <si>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</si>
  <si>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</si>
  <si>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</si>
  <si>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</si>
  <si>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</si>
  <si>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</si>
  <si>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</si>
  <si>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</si>
  <si>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</si>
  <si>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</si>
  <si>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</si>
  <si>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</si>
  <si>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</si>
  <si>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</si>
  <si>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</si>
  <si>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</si>
  <si>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</si>
  <si>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</si>
  <si>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</si>
  <si>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</si>
  <si>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</si>
  <si>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</si>
  <si>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</si>
  <si>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</si>
  <si>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</si>
  <si>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</si>
  <si>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</si>
  <si>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</si>
  <si>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</si>
  <si>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</si>
  <si>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</si>
  <si>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</si>
  <si>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</si>
  <si>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</si>
  <si>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</si>
  <si>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</si>
  <si>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</si>
  <si>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</si>
  <si>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</si>
  <si>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</si>
  <si>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</si>
  <si>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</si>
  <si>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</si>
  <si>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</si>
  <si>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</si>
  <si>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</si>
  <si>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</si>
  <si>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</si>
  <si>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</si>
  <si>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</si>
  <si>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</si>
  <si>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</si>
  <si>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</si>
  <si>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</si>
  <si>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</si>
  <si>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</si>
  <si>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</si>
  <si>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</si>
  <si>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</si>
  <si>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</si>
  <si>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</si>
  <si>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</si>
  <si>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</si>
  <si>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</si>
  <si>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</si>
  <si>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</si>
  <si>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</si>
  <si>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</si>
  <si>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</si>
  <si>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</si>
  <si>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</si>
  <si>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</si>
  <si>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</si>
  <si>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</si>
  <si>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</si>
  <si>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</si>
  <si>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</si>
  <si>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</si>
  <si>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</si>
  <si>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</si>
  <si>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</si>
  <si>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</si>
  <si>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</si>
  <si>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</si>
  <si>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</si>
  <si>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</si>
  <si>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</si>
  <si>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</si>
  <si>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</si>
  <si>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</si>
  <si>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</si>
  <si>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</si>
  <si>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</si>
  <si>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</si>
  <si>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</si>
  <si>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</si>
  <si>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</si>
  <si>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</si>
  <si>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</si>
  <si>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</si>
  <si>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</si>
  <si>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</si>
  <si>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</si>
  <si>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</si>
  <si>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</si>
  <si>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</si>
  <si>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</si>
  <si>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</si>
  <si>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</si>
  <si>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</si>
  <si>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</si>
  <si>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</si>
  <si>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</si>
  <si>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</si>
  <si>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</si>
  <si>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</si>
  <si>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</si>
  <si>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</si>
  <si>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</si>
  <si>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</si>
  <si>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</si>
  <si>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</si>
  <si>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</si>
  <si>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</si>
  <si>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</si>
  <si>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</si>
  <si>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</si>
  <si>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</si>
  <si>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</si>
  <si>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</si>
  <si>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</si>
  <si>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</si>
  <si>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</si>
  <si>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</si>
  <si>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</si>
  <si>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</si>
  <si>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</si>
  <si>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</si>
  <si>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</si>
  <si>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</si>
  <si>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</si>
  <si>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</si>
  <si>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</si>
  <si>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</si>
  <si>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</si>
  <si>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</si>
  <si>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</si>
  <si>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</si>
  <si>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</si>
  <si>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</si>
  <si>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</si>
  <si>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</si>
  <si>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</si>
  <si>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</si>
  <si>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</si>
  <si>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</si>
  <si>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</si>
  <si>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</si>
  <si>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</si>
  <si>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</si>
  <si>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</si>
  <si>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</si>
  <si>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</si>
  <si>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</si>
  <si>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</si>
  <si>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</si>
  <si>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</si>
  <si>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</si>
  <si>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</si>
  <si>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</si>
  <si>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</si>
  <si>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</si>
  <si>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</si>
  <si>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</si>
  <si>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</si>
  <si>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</si>
  <si>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</si>
  <si>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</si>
  <si>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</si>
  <si>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</si>
  <si>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</si>
  <si>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</si>
  <si>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</si>
  <si>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</si>
  <si>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</si>
  <si>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</si>
  <si>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</si>
  <si>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</si>
  <si>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</si>
  <si>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</si>
  <si>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</si>
  <si>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</si>
  <si>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</si>
  <si>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</si>
  <si>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</si>
  <si>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</si>
  <si>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</si>
  <si>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</si>
  <si>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</si>
  <si>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</si>
  <si>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</si>
  <si>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</si>
  <si>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</si>
  <si>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</si>
  <si>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</si>
  <si>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</si>
  <si>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</si>
  <si>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</si>
  <si>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</si>
  <si>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</si>
  <si>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</si>
  <si>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</si>
  <si>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</si>
  <si>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</si>
  <si>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</si>
  <si>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</si>
  <si>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</si>
  <si>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</si>
  <si>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</si>
  <si>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</si>
  <si>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</si>
  <si>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</si>
  <si>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</si>
  <si>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</si>
  <si>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</si>
  <si>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</si>
  <si>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</si>
  <si>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</si>
  <si>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</si>
  <si>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</si>
  <si>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</si>
  <si>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</si>
  <si>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</si>
  <si>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</si>
  <si>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</si>
  <si>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</si>
  <si>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</si>
  <si>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</si>
  <si>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</si>
  <si>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</si>
  <si>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</si>
  <si>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</si>
  <si>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</si>
  <si>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</si>
  <si>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</si>
  <si>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</si>
  <si>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</si>
  <si>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</si>
  <si>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</si>
  <si>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</si>
  <si>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</si>
  <si>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</si>
  <si>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</si>
  <si>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</si>
  <si>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</si>
  <si>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</si>
  <si>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</si>
  <si>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</si>
  <si>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</si>
  <si>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</si>
  <si>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</si>
  <si>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</si>
  <si>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</si>
  <si>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</si>
  <si>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</si>
  <si>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</si>
  <si>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</si>
  <si>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</si>
  <si>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</si>
  <si>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</si>
  <si>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</si>
  <si>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</si>
  <si>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</si>
  <si>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</si>
  <si>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</si>
  <si>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</si>
  <si>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</si>
  <si>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</si>
  <si>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</si>
  <si>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</si>
  <si>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</si>
  <si>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</si>
  <si>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</si>
  <si>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</si>
  <si>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</si>
  <si>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</si>
  <si>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</si>
  <si>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</si>
  <si>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</si>
  <si>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</si>
  <si>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</si>
  <si>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</si>
  <si>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</si>
  <si>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</si>
  <si>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</si>
  <si>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</si>
  <si>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</si>
  <si>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</si>
  <si>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</si>
  <si>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</si>
  <si>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</si>
  <si>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</si>
  <si>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</si>
  <si>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</si>
  <si>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</si>
  <si>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</si>
  <si>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</si>
  <si>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</si>
  <si>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</si>
  <si>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</si>
  <si>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</si>
  <si>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</si>
  <si>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</si>
  <si>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</si>
  <si>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</si>
  <si>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</si>
  <si>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</si>
  <si>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</si>
  <si>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</si>
  <si>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</si>
  <si>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</si>
  <si>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</si>
  <si>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</si>
  <si>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</si>
  <si>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</si>
  <si>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</si>
  <si>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</si>
  <si>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</si>
  <si>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</si>
  <si>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</si>
  <si>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</si>
  <si>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</si>
  <si>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</si>
  <si>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</si>
  <si>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</si>
  <si>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</si>
  <si>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</si>
  <si>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</si>
  <si>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</si>
  <si>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</si>
  <si>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</si>
  <si>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</si>
  <si>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</si>
  <si>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</si>
  <si>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</si>
  <si>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</si>
  <si>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</si>
  <si>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</si>
  <si>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</si>
  <si>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</si>
  <si>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</si>
  <si>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</si>
  <si>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</si>
  <si>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</si>
  <si>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</si>
  <si>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</si>
  <si>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</si>
  <si>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</si>
  <si>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</si>
  <si>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</si>
  <si>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</si>
  <si>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</si>
  <si>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</si>
  <si>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</si>
  <si>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</si>
  <si>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</si>
  <si>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</si>
  <si>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</si>
  <si>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</si>
  <si>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</si>
  <si>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</si>
  <si>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</si>
  <si>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</si>
  <si>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</si>
  <si>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</si>
  <si>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</si>
  <si>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</si>
  <si>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</si>
  <si>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</si>
  <si>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</si>
  <si>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</si>
  <si>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</si>
  <si>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</si>
  <si>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</si>
  <si>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</si>
  <si>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</si>
  <si>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</si>
  <si>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</si>
  <si>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</si>
  <si>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</si>
  <si>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</si>
  <si>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</si>
  <si>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</si>
  <si>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</si>
  <si>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</si>
  <si>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</si>
  <si>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</si>
  <si>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</si>
  <si>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</si>
  <si>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</si>
  <si>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</si>
  <si>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</si>
  <si>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</si>
  <si>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</si>
  <si>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</si>
  <si>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</si>
  <si>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</si>
  <si>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</si>
  <si>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</si>
  <si>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</si>
  <si>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</si>
  <si>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</si>
  <si>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</si>
  <si>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</si>
  <si>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</si>
  <si>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</si>
  <si>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</si>
  <si>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</si>
  <si>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</si>
  <si>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</si>
  <si>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</si>
  <si>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</si>
  <si>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</si>
  <si>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</si>
  <si>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</si>
  <si>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</si>
  <si>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</si>
  <si>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</si>
  <si>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</si>
  <si>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</si>
  <si>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</si>
  <si>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</si>
  <si>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</si>
  <si>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</si>
  <si>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</si>
  <si>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</si>
  <si>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</si>
  <si>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</si>
  <si>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</si>
  <si>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</si>
  <si>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</si>
  <si>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</si>
  <si>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</si>
  <si>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</si>
  <si>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</si>
  <si>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</si>
  <si>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</si>
  <si>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</si>
  <si>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</si>
  <si>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</si>
  <si>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</si>
  <si>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</si>
  <si>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</si>
  <si>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</si>
  <si>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</si>
  <si>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</si>
  <si>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</si>
  <si>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</si>
  <si>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</si>
  <si>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</si>
  <si>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</si>
  <si>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</si>
  <si>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</si>
  <si>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</si>
  <si>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</si>
  <si>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</si>
  <si>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</si>
  <si>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</si>
  <si>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</si>
  <si>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</si>
  <si>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</si>
  <si>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</si>
  <si>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</si>
  <si>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</si>
  <si>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</si>
  <si>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</si>
  <si>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</si>
  <si>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</si>
  <si>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</si>
  <si>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</si>
  <si>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</si>
  <si>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</si>
  <si>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</si>
  <si>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</si>
  <si>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</si>
  <si>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</si>
  <si>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</si>
  <si>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</si>
  <si>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</si>
  <si>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</si>
  <si>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</si>
  <si>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</si>
  <si>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</si>
  <si>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</si>
  <si>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</si>
  <si>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</si>
  <si>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</si>
  <si>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</si>
  <si>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</si>
  <si>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</si>
  <si>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</si>
  <si>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</si>
  <si>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</si>
  <si>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</si>
  <si>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</si>
  <si>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</si>
  <si>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</si>
  <si>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</si>
  <si>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</si>
  <si>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</si>
  <si>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</si>
  <si>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</si>
  <si>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</si>
  <si>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</si>
  <si>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</si>
  <si>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</si>
  <si>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</si>
  <si>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</si>
  <si>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</si>
  <si>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</si>
  <si>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</si>
  <si>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</si>
  <si>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</si>
  <si>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</si>
  <si>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</si>
  <si>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</si>
  <si>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</si>
  <si>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</si>
  <si>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</si>
  <si>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</si>
  <si>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</si>
  <si>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</si>
  <si>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</si>
  <si>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</si>
  <si>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</si>
  <si>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</si>
  <si>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</si>
  <si>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</si>
  <si>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</si>
  <si>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</si>
  <si>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</si>
  <si>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</si>
  <si>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</si>
  <si>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</si>
  <si>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</si>
  <si>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</si>
  <si>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</si>
  <si>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</si>
  <si>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</si>
  <si>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</si>
  <si>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</si>
  <si>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</si>
  <si>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</si>
  <si>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</si>
  <si>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</si>
  <si>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</si>
  <si>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</si>
  <si>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</si>
  <si>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</si>
  <si>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</si>
  <si>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</si>
  <si>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</si>
  <si>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</si>
  <si>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</si>
  <si>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</si>
  <si>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</si>
  <si>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</si>
  <si>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</si>
  <si>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</si>
  <si>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</si>
  <si>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</si>
  <si>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</si>
  <si>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</si>
  <si>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</si>
  <si>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</si>
  <si>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</si>
  <si>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</si>
  <si>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</si>
  <si>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</si>
  <si>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</si>
  <si>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</si>
  <si>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</si>
  <si>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</si>
  <si>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</si>
  <si>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</si>
  <si>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</si>
  <si>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</si>
  <si>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</si>
  <si>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</si>
  <si>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</si>
  <si>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</si>
  <si>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</si>
  <si>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</si>
  <si>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</si>
  <si>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</si>
  <si>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</si>
  <si>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</si>
  <si>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</si>
  <si>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</si>
  <si>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</si>
  <si>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</si>
  <si>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</si>
  <si>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</si>
  <si>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</si>
  <si>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</si>
  <si>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</si>
  <si>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</si>
  <si>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</si>
  <si>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</si>
  <si>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</si>
  <si>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</si>
  <si>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</si>
  <si>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</si>
  <si>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</si>
  <si>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</si>
  <si>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</si>
  <si>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</si>
  <si>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</si>
  <si>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</si>
  <si>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</si>
  <si>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</si>
  <si>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</si>
  <si>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</si>
  <si>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</si>
  <si>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</si>
  <si>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</si>
  <si>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</si>
  <si>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</si>
  <si>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</si>
  <si>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</si>
  <si>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</si>
  <si>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</si>
  <si>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</si>
  <si>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</si>
  <si>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</si>
  <si>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</si>
  <si>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</si>
  <si>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</si>
  <si>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</si>
  <si>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</si>
  <si>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</si>
  <si>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</si>
  <si>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</si>
  <si>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</si>
  <si>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</si>
  <si>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</si>
  <si>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</si>
  <si>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</si>
  <si>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</si>
  <si>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</si>
  <si>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</si>
  <si>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</si>
  <si>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</si>
  <si>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</si>
  <si>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</si>
  <si>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</si>
  <si>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</si>
  <si>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</si>
  <si>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</si>
  <si>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</si>
  <si>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</si>
  <si>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</si>
  <si>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</si>
  <si>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</si>
  <si>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</si>
  <si>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</si>
  <si>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</si>
  <si>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</si>
  <si>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</si>
  <si>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</si>
  <si>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</si>
  <si>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</si>
  <si>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</si>
  <si>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</si>
  <si>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</si>
  <si>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</si>
  <si>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</si>
  <si>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</si>
  <si>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</si>
  <si>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</si>
  <si>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</si>
  <si>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</si>
  <si>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</si>
  <si>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</si>
  <si>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</si>
  <si>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</si>
  <si>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</si>
  <si>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</si>
  <si>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</si>
  <si>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</si>
  <si>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</si>
  <si>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</si>
  <si>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</si>
  <si>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</si>
  <si>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</si>
  <si>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</si>
  <si>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</si>
  <si>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</si>
  <si>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</si>
  <si>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</si>
  <si>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</si>
  <si>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</si>
  <si>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</si>
  <si>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</si>
  <si>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</si>
  <si>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</si>
  <si>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</si>
  <si>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</si>
  <si>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</si>
  <si>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</si>
  <si>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</si>
  <si>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</si>
  <si>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</si>
  <si>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</si>
  <si>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</si>
  <si>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</si>
  <si>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</si>
  <si>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</si>
  <si>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</si>
  <si>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</si>
  <si>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</si>
  <si>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</si>
  <si>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</si>
  <si>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</si>
  <si>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</si>
  <si>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</si>
  <si>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</si>
  <si>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</si>
  <si>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</si>
  <si>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</si>
  <si>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</si>
  <si>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</si>
  <si>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</si>
  <si>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</si>
  <si>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</si>
  <si>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</si>
  <si>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</si>
  <si>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</si>
  <si>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</si>
  <si>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</si>
  <si>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</si>
  <si>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</si>
  <si>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</si>
  <si>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</si>
  <si>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</si>
  <si>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</si>
  <si>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</si>
  <si>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</si>
  <si>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</si>
  <si>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</si>
  <si>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</si>
  <si>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</si>
  <si>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</si>
  <si>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</si>
  <si>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</si>
  <si>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</si>
  <si>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</si>
  <si>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</si>
  <si>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</si>
  <si>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</si>
  <si>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</si>
  <si>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</si>
  <si>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</si>
  <si>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</si>
  <si>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</si>
  <si>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</si>
  <si>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</si>
  <si>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</si>
  <si>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</si>
  <si>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</si>
  <si>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</si>
  <si>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</si>
  <si>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</si>
  <si>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</si>
  <si>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</si>
  <si>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</si>
  <si>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</si>
  <si>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</si>
  <si>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</si>
  <si>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</si>
  <si>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</si>
  <si>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</si>
  <si>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</si>
  <si>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</si>
  <si>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</si>
  <si>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</si>
  <si>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</si>
  <si>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</si>
  <si>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</si>
  <si>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</si>
  <si>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</si>
  <si>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</si>
  <si>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</si>
  <si>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</si>
  <si>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</si>
  <si>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</si>
  <si>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</si>
  <si>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</si>
  <si>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</si>
  <si>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</si>
  <si>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</si>
  <si>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</si>
  <si>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</si>
  <si>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</si>
  <si>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</si>
  <si>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</si>
  <si>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</si>
  <si>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</si>
  <si>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</si>
  <si>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</si>
  <si>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</si>
  <si>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</si>
  <si>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</si>
  <si>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</si>
  <si>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</si>
  <si>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</si>
  <si>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</si>
  <si>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</si>
  <si>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</si>
  <si>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</si>
  <si>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</si>
  <si>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</si>
  <si>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</si>
  <si>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</si>
  <si>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</si>
  <si>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</si>
  <si>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</si>
  <si>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</si>
  <si>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</si>
  <si>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</si>
  <si>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</si>
  <si>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</si>
  <si>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</si>
  <si>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</si>
  <si>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</si>
  <si>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</si>
  <si>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</si>
  <si>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</si>
  <si>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</si>
  <si>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</si>
  <si>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</si>
  <si>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</si>
  <si>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</si>
  <si>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</si>
  <si>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</si>
  <si>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</si>
  <si>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</si>
  <si>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</si>
  <si>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</si>
  <si>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</si>
  <si>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</si>
  <si>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</si>
  <si>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</si>
  <si>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</si>
  <si>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</si>
  <si>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</si>
  <si>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</si>
  <si>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</si>
  <si>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</si>
  <si>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</si>
  <si>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</si>
  <si>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</si>
  <si>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</si>
  <si>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</si>
  <si>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</si>
  <si>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</si>
  <si>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</si>
  <si>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</si>
  <si>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</si>
  <si>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</si>
  <si>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</si>
  <si>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</si>
  <si>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</si>
  <si>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</si>
  <si>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</si>
  <si>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</si>
  <si>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</si>
  <si>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</si>
  <si>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</si>
  <si>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</si>
  <si>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</si>
  <si>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</si>
  <si>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</si>
  <si>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</si>
  <si>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</si>
  <si>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</si>
  <si>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</si>
  <si>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</si>
  <si>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</si>
  <si>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</si>
  <si>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</si>
  <si>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</si>
  <si>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</si>
  <si>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</si>
  <si>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</si>
  <si>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</si>
  <si>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</si>
  <si>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</si>
  <si>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</si>
  <si>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</si>
  <si>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</si>
  <si>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</si>
  <si>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</si>
  <si>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</si>
  <si>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</si>
  <si>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</si>
  <si>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</si>
  <si>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</si>
  <si>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</si>
  <si>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</si>
  <si>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</si>
  <si>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</si>
  <si>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</si>
  <si>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</si>
  <si>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</si>
  <si>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</si>
  <si>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</si>
  <si>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</si>
  <si>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</si>
  <si>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</si>
  <si>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</si>
  <si>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</si>
  <si>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</si>
  <si>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</si>
  <si>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</si>
  <si>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</si>
  <si>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</si>
  <si>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</si>
  <si>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</si>
  <si>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</si>
  <si>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</si>
  <si>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</si>
  <si>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</si>
  <si>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</si>
  <si>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</si>
  <si>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</si>
  <si>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</si>
  <si>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</si>
  <si>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</si>
  <si>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</si>
  <si>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</si>
  <si>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</si>
  <si>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</si>
  <si>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</si>
  <si>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</si>
  <si>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</si>
  <si>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</si>
  <si>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</si>
  <si>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</si>
  <si>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</si>
  <si>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</si>
  <si>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</si>
  <si>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</si>
  <si>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</si>
  <si>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</si>
  <si>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</si>
  <si>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</si>
  <si>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</si>
  <si>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</si>
  <si>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</si>
  <si>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</si>
  <si>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</si>
  <si>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</si>
  <si>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</si>
  <si>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</si>
  <si>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</si>
  <si>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</si>
  <si>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</si>
  <si>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</si>
  <si>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</si>
  <si>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</si>
  <si>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</si>
  <si>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</si>
  <si>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</si>
  <si>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</si>
  <si>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</si>
  <si>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</si>
  <si>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</si>
  <si>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</si>
  <si>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</si>
  <si>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</si>
  <si>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</si>
  <si>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</si>
  <si>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</si>
  <si>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</si>
  <si>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</si>
  <si>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</si>
  <si>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</si>
  <si>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</si>
  <si>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</si>
  <si>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</si>
  <si>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</si>
  <si>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</si>
  <si>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</si>
  <si>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</si>
  <si>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</si>
  <si>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</si>
  <si>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</si>
  <si>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</si>
  <si>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</si>
  <si>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</si>
  <si>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</si>
  <si>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</si>
  <si>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</si>
  <si>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</si>
  <si>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</si>
  <si>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</si>
  <si>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</si>
  <si>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</si>
  <si>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</si>
  <si>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</si>
  <si>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</si>
  <si>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</si>
  <si>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</si>
  <si>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</si>
  <si>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</si>
  <si>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</si>
  <si>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</si>
  <si>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</si>
  <si>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</si>
  <si>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</si>
  <si>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</si>
  <si>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</si>
  <si>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</si>
  <si>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</si>
  <si>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</si>
  <si>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</si>
  <si>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</si>
  <si>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</si>
  <si>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</si>
  <si>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</si>
  <si>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</si>
  <si>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</si>
  <si>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</si>
  <si>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</si>
  <si>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</si>
  <si>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</si>
  <si>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</si>
  <si>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</si>
  <si>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</si>
  <si>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</si>
  <si>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</si>
  <si>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</si>
  <si>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</si>
  <si>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</si>
  <si>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</si>
  <si>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</si>
  <si>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</si>
  <si>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</si>
  <si>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</si>
  <si>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</si>
  <si>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</si>
  <si>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</si>
  <si>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</si>
  <si>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</si>
  <si>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</si>
  <si>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</si>
  <si>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</si>
  <si>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</si>
  <si>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</si>
  <si>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</si>
  <si>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</si>
  <si>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</si>
  <si>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</si>
  <si>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</si>
  <si>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</si>
  <si>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</si>
  <si>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</si>
  <si>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</si>
  <si>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</si>
  <si>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</si>
  <si>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</si>
  <si>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</si>
  <si>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</si>
  <si>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</si>
  <si>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</si>
  <si>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</si>
  <si>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</si>
  <si>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</si>
  <si>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</si>
  <si>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</si>
  <si>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</si>
  <si>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</si>
  <si>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</si>
  <si>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</si>
  <si>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</si>
  <si>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</si>
  <si>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</si>
  <si>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</si>
  <si>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</si>
  <si>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</si>
  <si>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</si>
  <si>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</si>
  <si>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</si>
  <si>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</si>
  <si>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</si>
  <si>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</si>
  <si>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</si>
  <si>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</si>
  <si>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</si>
  <si>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</si>
  <si>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</si>
  <si>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</si>
  <si>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</si>
  <si>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</si>
  <si>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</si>
  <si>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</si>
  <si>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</si>
  <si>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</si>
  <si>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</si>
  <si>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</si>
  <si>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</si>
  <si>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</si>
  <si>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</si>
  <si>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</si>
  <si>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</si>
  <si>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</si>
  <si>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</si>
  <si>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</si>
  <si>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</si>
  <si>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</si>
  <si>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</si>
  <si>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</si>
  <si>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</si>
  <si>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</si>
  <si>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</si>
  <si>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</si>
  <si>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</si>
  <si>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</si>
  <si>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</si>
  <si>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</si>
  <si>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</si>
  <si>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</si>
  <si>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</si>
  <si>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</si>
  <si>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</si>
  <si>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</si>
  <si>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</si>
  <si>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</si>
  <si>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</si>
  <si>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</si>
  <si>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</si>
  <si>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</si>
  <si>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</si>
  <si>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</si>
  <si>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</si>
  <si>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</si>
  <si>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</si>
  <si>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</si>
  <si>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</si>
  <si>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</si>
  <si>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</si>
  <si>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</si>
  <si>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</si>
  <si>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</si>
  <si>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</si>
  <si>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</si>
  <si>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</si>
  <si>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</si>
  <si>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</si>
  <si>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</si>
  <si>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</si>
  <si>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</si>
  <si>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</si>
  <si>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</si>
  <si>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</si>
  <si>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</si>
  <si>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</si>
  <si>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</si>
  <si>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</si>
  <si>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</si>
  <si>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</si>
  <si>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</si>
  <si>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</si>
  <si>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</si>
  <si>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</si>
  <si>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</si>
  <si>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</si>
  <si>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</si>
  <si>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</si>
  <si>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</si>
  <si>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</si>
  <si>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</si>
  <si>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</si>
  <si>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</si>
  <si>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</si>
  <si>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</si>
  <si>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</si>
  <si>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</si>
  <si>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</si>
  <si>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</si>
  <si>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</si>
  <si>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</si>
  <si>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</si>
  <si>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</si>
  <si>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</si>
  <si>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</si>
  <si>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</si>
  <si>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</si>
  <si>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</si>
  <si>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</si>
  <si>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</si>
  <si>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</si>
  <si>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</si>
  <si>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</si>
  <si>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</si>
  <si>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</si>
  <si>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</si>
  <si>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</si>
  <si>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</si>
  <si>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</si>
  <si>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</si>
  <si>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</si>
  <si>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</si>
  <si>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</si>
  <si>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</si>
  <si>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</si>
  <si>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</si>
  <si>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</si>
  <si>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</si>
  <si>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</si>
  <si>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</si>
  <si>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</si>
  <si>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</si>
  <si>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</si>
  <si>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</si>
  <si>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</si>
  <si>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</si>
  <si>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</si>
  <si>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</si>
  <si>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</si>
  <si>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</si>
  <si>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</si>
  <si>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</si>
  <si>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</si>
  <si>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</si>
  <si>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</si>
  <si>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</si>
  <si>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</si>
  <si>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</si>
  <si>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</si>
  <si>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</si>
  <si>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</si>
  <si>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</si>
  <si>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</si>
  <si>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</si>
  <si>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</si>
  <si>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</si>
  <si>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</si>
  <si>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</si>
  <si>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</si>
  <si>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</si>
  <si>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</si>
  <si>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</si>
  <si>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</si>
  <si>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</si>
  <si>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</si>
  <si>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</si>
  <si>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</si>
  <si>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</si>
  <si>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</si>
  <si>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</si>
  <si>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</si>
  <si>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</si>
  <si>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</si>
  <si>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</si>
  <si>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</si>
  <si>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</si>
  <si>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</si>
  <si>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</si>
  <si>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</si>
  <si>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</si>
  <si>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</si>
  <si>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</si>
  <si>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</si>
  <si>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</si>
  <si>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</si>
  <si>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</si>
  <si>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</si>
  <si>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</si>
  <si>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</si>
  <si>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</si>
  <si>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</si>
  <si>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</si>
  <si>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</si>
  <si>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</si>
  <si>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</si>
  <si>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</si>
  <si>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</si>
  <si>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</si>
  <si>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</si>
  <si>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</si>
  <si>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</si>
  <si>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</si>
  <si>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</si>
  <si>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</si>
  <si>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</si>
  <si>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</si>
  <si>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</si>
  <si>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</si>
  <si>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</si>
  <si>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</si>
  <si>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</si>
  <si>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</si>
  <si>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</si>
  <si>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</si>
  <si>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</si>
  <si>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</si>
  <si>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</si>
  <si>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</si>
  <si>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</si>
  <si>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</si>
  <si>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</si>
  <si>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</si>
  <si>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</si>
  <si>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</si>
  <si>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</si>
  <si>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</si>
  <si>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</si>
  <si>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</si>
  <si>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</si>
  <si>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</si>
  <si>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</si>
  <si>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</si>
  <si>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</si>
  <si>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</si>
  <si>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</si>
  <si>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</si>
  <si>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</si>
  <si>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</si>
  <si>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</si>
  <si>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</si>
  <si>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</si>
  <si>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</si>
  <si>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</si>
  <si>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</si>
  <si>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</si>
  <si>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</si>
  <si>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</si>
  <si>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</si>
  <si>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</si>
  <si>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</si>
  <si>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</si>
  <si>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</si>
  <si>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</si>
  <si>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</si>
  <si>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</si>
  <si>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</si>
  <si>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</si>
  <si>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</si>
  <si>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</si>
  <si>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</si>
  <si>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</si>
  <si>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</si>
  <si>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</si>
  <si>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</si>
  <si>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</si>
  <si>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</si>
  <si>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</si>
  <si>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</si>
  <si>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</si>
  <si>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</si>
  <si>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</si>
  <si>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</si>
  <si>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</si>
  <si>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</si>
  <si>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</si>
  <si>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</si>
  <si>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</si>
  <si>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</si>
  <si>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</si>
  <si>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</si>
  <si>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</si>
  <si>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</si>
  <si>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</si>
  <si>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</si>
  <si>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</si>
  <si>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</si>
  <si>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</si>
  <si>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</si>
  <si>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</si>
  <si>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</si>
  <si>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</si>
  <si>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</si>
  <si>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</si>
  <si>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</si>
  <si>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</si>
  <si>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</si>
  <si>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</si>
  <si>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</si>
  <si>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</si>
  <si>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</si>
  <si>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</si>
  <si>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</si>
  <si>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</si>
  <si>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</si>
  <si>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</si>
  <si>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</si>
  <si>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</si>
  <si>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</si>
  <si>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</si>
  <si>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</si>
  <si>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</si>
  <si>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</si>
  <si>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</si>
  <si>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</si>
  <si>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</si>
  <si>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</si>
  <si>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</si>
  <si>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</si>
  <si>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</si>
  <si>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</si>
  <si>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</si>
  <si>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</si>
  <si>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</si>
  <si>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</si>
  <si>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</si>
  <si>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</si>
  <si>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</si>
  <si>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</si>
  <si>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</si>
  <si>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</si>
  <si>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</si>
  <si>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</si>
  <si>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</si>
  <si>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</si>
  <si>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</si>
  <si>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</si>
  <si>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</si>
  <si>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</si>
  <si>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</si>
  <si>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</si>
  <si>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</si>
  <si>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</si>
  <si>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</si>
  <si>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</si>
  <si>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</si>
  <si>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</si>
  <si>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</si>
  <si>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</si>
  <si>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</si>
  <si>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</si>
  <si>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</si>
  <si>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</si>
  <si>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</si>
  <si>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</si>
  <si>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</si>
  <si>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</si>
  <si>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</si>
  <si>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</si>
  <si>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</si>
  <si>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</si>
  <si>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</si>
  <si>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</si>
  <si>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</si>
  <si>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</si>
  <si>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</si>
  <si>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</si>
  <si>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</si>
  <si>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</si>
  <si>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</si>
  <si>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</si>
  <si>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</si>
  <si>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</si>
  <si>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</si>
  <si>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</si>
  <si>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</si>
  <si>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</si>
  <si>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</si>
  <si>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</si>
  <si>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</si>
  <si>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</si>
  <si>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</si>
  <si>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</si>
  <si>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</si>
  <si>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</si>
  <si>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</si>
  <si>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</si>
  <si>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</si>
  <si>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</si>
  <si>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</si>
  <si>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</si>
  <si>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</si>
  <si>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</si>
  <si>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</si>
  <si>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</si>
  <si>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</si>
  <si>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</si>
  <si>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</si>
  <si>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</si>
  <si>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</si>
  <si>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</si>
  <si>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</si>
  <si>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</si>
  <si>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</si>
  <si>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</si>
  <si>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</si>
  <si>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</si>
  <si>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</si>
  <si>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</si>
  <si>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</si>
  <si>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</si>
  <si>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</si>
  <si>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</si>
  <si>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</si>
  <si>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</si>
  <si>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</si>
  <si>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</si>
  <si>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</si>
  <si>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</si>
  <si>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</si>
  <si>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</si>
  <si>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</si>
  <si>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</si>
  <si>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</si>
  <si>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</si>
  <si>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</si>
  <si>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</si>
  <si>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</si>
  <si>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</si>
  <si>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</si>
  <si>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</si>
  <si>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</si>
  <si>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</si>
  <si>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</si>
  <si>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</si>
  <si>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</si>
  <si>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</si>
  <si>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</si>
  <si>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</si>
  <si>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</si>
  <si>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</si>
  <si>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</si>
  <si>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</si>
  <si>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</si>
  <si>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</si>
  <si>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</si>
  <si>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</si>
  <si>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</si>
  <si>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</si>
  <si>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</si>
  <si>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</si>
  <si>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</si>
  <si>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</si>
  <si>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</si>
  <si>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</si>
  <si>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</si>
  <si>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</si>
  <si>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</si>
  <si>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</si>
  <si>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</si>
  <si>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</si>
  <si>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</si>
  <si>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</si>
  <si>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</si>
  <si>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</si>
  <si>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</si>
  <si>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</si>
  <si>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</si>
  <si>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</si>
  <si>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</si>
  <si>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</si>
  <si>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</si>
  <si>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</si>
  <si>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</si>
  <si>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</si>
  <si>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</si>
  <si>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</si>
  <si>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</si>
  <si>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</si>
  <si>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</si>
  <si>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</si>
  <si>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</si>
  <si>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</si>
  <si>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</si>
  <si>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</si>
  <si>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</si>
  <si>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</si>
  <si>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</si>
  <si>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</si>
  <si>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</si>
  <si>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</si>
  <si>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</si>
  <si>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</si>
  <si>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</si>
  <si>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</si>
  <si>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</si>
  <si>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</si>
  <si>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</si>
  <si>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</si>
  <si>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</si>
  <si>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</si>
  <si>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</si>
  <si>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</si>
  <si>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</si>
  <si>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</si>
  <si>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</si>
  <si>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</si>
  <si>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</si>
  <si>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</si>
  <si>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</si>
  <si>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</si>
  <si>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</si>
  <si>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</si>
  <si>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</si>
  <si>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</si>
  <si>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</si>
  <si>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</si>
  <si>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</si>
  <si>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</si>
  <si>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</si>
  <si>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</si>
  <si>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</si>
  <si>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</si>
  <si>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</si>
  <si>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</si>
  <si>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</si>
  <si>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</si>
  <si>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</si>
  <si>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</si>
  <si>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</si>
  <si>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</si>
  <si>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</si>
  <si>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</si>
  <si>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</si>
  <si>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</si>
  <si>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</si>
  <si>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</si>
  <si>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</si>
  <si>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</si>
  <si>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</si>
  <si>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</si>
  <si>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</si>
  <si>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</si>
  <si>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</si>
  <si>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</si>
  <si>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</si>
  <si>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</si>
  <si>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</si>
  <si>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</si>
  <si>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</si>
  <si>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</si>
  <si>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</si>
  <si>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</si>
  <si>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</si>
  <si>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</si>
  <si>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</si>
  <si>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</si>
  <si>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</si>
  <si>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</si>
  <si>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</si>
  <si>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</si>
  <si>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</si>
  <si>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</si>
  <si>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</si>
  <si>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</si>
  <si>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</si>
  <si>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</si>
  <si>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</si>
  <si>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</si>
  <si>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</si>
  <si>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</si>
  <si>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</si>
  <si>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</si>
  <si>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</si>
  <si>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</si>
  <si>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</si>
  <si>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</si>
  <si>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</si>
  <si>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</si>
  <si>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</si>
  <si>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</si>
  <si>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</si>
  <si>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</si>
  <si>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</si>
  <si>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</si>
  <si>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</si>
  <si>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</si>
  <si>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</si>
  <si>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</si>
  <si>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</si>
  <si>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</si>
  <si>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</si>
  <si>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</si>
  <si>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</si>
  <si>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</si>
  <si>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</si>
  <si>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</si>
  <si>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</si>
  <si>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</si>
  <si>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</si>
  <si>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</si>
  <si>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</si>
  <si>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</si>
  <si>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</si>
  <si>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</si>
  <si>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</si>
  <si>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</si>
  <si>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</si>
  <si>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</si>
  <si>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</si>
  <si>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</si>
  <si>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</si>
  <si>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</si>
  <si>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</si>
  <si>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</si>
  <si>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</si>
  <si>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</si>
  <si>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</si>
  <si>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</si>
  <si>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</si>
  <si>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</si>
  <si>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</si>
  <si>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</si>
  <si>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</si>
  <si>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</si>
  <si>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</si>
  <si>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</si>
  <si>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</si>
  <si>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</si>
  <si>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</si>
  <si>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</si>
  <si>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</si>
  <si>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</si>
  <si>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</si>
  <si>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</si>
  <si>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</si>
  <si>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</si>
  <si>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</si>
  <si>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</si>
  <si>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</si>
  <si>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</si>
  <si>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</si>
  <si>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</si>
  <si>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</si>
  <si>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</si>
  <si>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</si>
  <si>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</si>
  <si>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</si>
  <si>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</si>
  <si>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</si>
  <si>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</si>
  <si>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</si>
  <si>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</si>
  <si>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</si>
  <si>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</si>
  <si>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</si>
  <si>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</si>
  <si>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</si>
  <si>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</si>
  <si>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</si>
  <si>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</si>
  <si>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</si>
  <si>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</si>
  <si>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</si>
  <si>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</si>
  <si>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</si>
  <si>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</si>
  <si>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</si>
  <si>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</si>
  <si>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</si>
  <si>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</si>
  <si>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</si>
  <si>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</si>
  <si>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</si>
  <si>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</si>
  <si>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</si>
  <si>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</si>
  <si>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</si>
  <si>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</si>
  <si>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</si>
  <si>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</si>
  <si>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</si>
  <si>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</si>
  <si>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</si>
  <si>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</si>
  <si>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</si>
  <si>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</si>
  <si>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</si>
  <si>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</si>
  <si>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</si>
  <si>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</si>
  <si>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</si>
  <si>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</si>
  <si>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</si>
  <si>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</si>
  <si>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</si>
  <si>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</si>
  <si>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</si>
  <si>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</si>
  <si>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</si>
  <si>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</si>
  <si>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</si>
  <si>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</si>
  <si>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</si>
  <si>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</si>
  <si>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</si>
  <si>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</si>
  <si>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</si>
  <si>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</si>
  <si>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</si>
  <si>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</si>
  <si>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</si>
  <si>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</si>
  <si>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</si>
  <si>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</si>
  <si>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</si>
  <si>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</si>
  <si>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</si>
  <si>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</si>
  <si>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</si>
  <si>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</si>
  <si>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</si>
  <si>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</si>
  <si>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</si>
  <si>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</si>
  <si>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</si>
  <si>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</si>
  <si>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</si>
  <si>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</si>
  <si>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</si>
  <si>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</si>
  <si>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</si>
  <si>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</si>
  <si>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</si>
  <si>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</si>
  <si>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</si>
  <si>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</si>
  <si>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</si>
  <si>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</si>
  <si>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</si>
  <si>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</si>
  <si>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</si>
  <si>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</si>
  <si>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</si>
  <si>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</si>
  <si>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</si>
  <si>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</si>
  <si>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</si>
  <si>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</si>
  <si>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</si>
  <si>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</si>
  <si>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</si>
  <si>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</si>
  <si>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</si>
  <si>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</si>
  <si>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</si>
  <si>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</si>
  <si>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</si>
  <si>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</si>
  <si>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</si>
  <si>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</si>
  <si>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</si>
  <si>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</si>
  <si>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</si>
  <si>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</si>
  <si>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</si>
  <si>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</si>
  <si>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</si>
  <si>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</si>
  <si>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</si>
  <si>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</si>
  <si>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</si>
  <si>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</si>
  <si>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</si>
  <si>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</si>
  <si>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</si>
  <si>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</si>
  <si>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</si>
  <si>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</si>
  <si>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</si>
  <si>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</si>
  <si>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</si>
  <si>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</si>
  <si>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</si>
  <si>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</si>
  <si>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</si>
  <si>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</si>
  <si>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</si>
  <si>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</si>
  <si>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</si>
  <si>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</si>
  <si>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</si>
  <si>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</si>
  <si>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</si>
  <si>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</si>
  <si>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</si>
  <si>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</si>
  <si>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</si>
  <si>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</si>
  <si>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</si>
  <si>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</si>
  <si>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</si>
  <si>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</si>
  <si>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</si>
  <si>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</si>
  <si>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</si>
  <si>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</si>
  <si>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</si>
  <si>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</si>
  <si>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</si>
  <si>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</si>
  <si>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</si>
  <si>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</si>
  <si>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</si>
  <si>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</si>
  <si>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</si>
  <si>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</si>
  <si>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</si>
  <si>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</si>
  <si>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</si>
  <si>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</si>
  <si>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</si>
  <si>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</si>
  <si>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</si>
  <si>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</si>
  <si>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</si>
  <si>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</si>
  <si>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</si>
  <si>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</si>
  <si>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</si>
  <si>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</si>
  <si>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</si>
  <si>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</si>
  <si>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</si>
  <si>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</si>
  <si>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</si>
  <si>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</si>
  <si>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</si>
  <si>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</si>
  <si>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</si>
  <si>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</si>
  <si>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</si>
  <si>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</si>
  <si>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</si>
  <si>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</si>
  <si>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</si>
  <si>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</si>
  <si>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</si>
  <si>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</si>
  <si>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</si>
  <si>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</si>
  <si>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</si>
  <si>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</si>
  <si>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</si>
  <si>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</si>
  <si>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</si>
  <si>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</si>
  <si>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</si>
  <si>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</si>
  <si>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</si>
  <si>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</si>
  <si>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</si>
  <si>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</si>
  <si>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</si>
  <si>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</si>
  <si>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</si>
  <si>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</si>
  <si>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</si>
  <si>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</si>
  <si>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</si>
  <si>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</si>
  <si>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</si>
  <si>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</si>
  <si>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</si>
  <si>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</si>
  <si>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</si>
  <si>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</si>
  <si>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</si>
  <si>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</si>
  <si>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</si>
  <si>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</si>
  <si>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</si>
  <si>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</si>
  <si>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</si>
  <si>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</si>
  <si>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</si>
  <si>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</si>
  <si>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</si>
  <si>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</si>
  <si>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</si>
  <si>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</si>
  <si>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</si>
  <si>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</si>
  <si>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</si>
  <si>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</si>
  <si>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</si>
  <si>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</si>
  <si>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</si>
  <si>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</si>
  <si>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</si>
  <si>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</si>
  <si>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</si>
  <si>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</si>
  <si>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</si>
  <si>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</si>
  <si>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</si>
  <si>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</si>
  <si>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</si>
  <si>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</si>
  <si>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</si>
  <si>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</si>
  <si>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</si>
  <si>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</si>
  <si>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</si>
  <si>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</si>
  <si>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</si>
  <si>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</si>
  <si>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</si>
  <si>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</si>
  <si>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</si>
  <si>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</si>
  <si>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</si>
  <si>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</si>
  <si>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</si>
  <si>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</si>
  <si>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</si>
  <si>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</si>
  <si>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</si>
  <si>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</si>
  <si>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</si>
  <si>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</si>
  <si>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</si>
  <si>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</si>
  <si>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</si>
  <si>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</si>
  <si>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</si>
  <si>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</si>
  <si>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</si>
  <si>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</si>
  <si>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</si>
  <si>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</si>
  <si>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</si>
  <si>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</si>
  <si>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</si>
  <si>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</si>
  <si>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</si>
  <si>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</si>
  <si>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</si>
  <si>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</si>
  <si>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</si>
  <si>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</si>
  <si>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</si>
  <si>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</si>
  <si>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</si>
  <si>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</si>
  <si>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</si>
  <si>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</si>
  <si>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</si>
  <si>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</si>
  <si>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</si>
  <si>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</si>
  <si>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</si>
  <si>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</si>
  <si>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</si>
  <si>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</si>
  <si>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</si>
  <si>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</si>
  <si>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</si>
  <si>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</si>
  <si>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</si>
  <si>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</si>
  <si>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</si>
  <si>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</si>
  <si>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</si>
  <si>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</si>
  <si>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</si>
  <si>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</si>
  <si>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</si>
  <si>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</si>
  <si>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</si>
  <si>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</si>
  <si>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</si>
  <si>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</si>
  <si>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</si>
  <si>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</si>
  <si>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</si>
  <si>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</si>
  <si>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</si>
  <si>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</si>
  <si>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</si>
  <si>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</si>
  <si>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</si>
  <si>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</si>
  <si>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</si>
  <si>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</si>
  <si>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</si>
  <si>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</si>
  <si>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</si>
  <si>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</si>
  <si>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</si>
  <si>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</si>
  <si>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</si>
  <si>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</si>
  <si>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</si>
  <si>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</si>
  <si>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</si>
  <si>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</si>
  <si>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</si>
  <si>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</si>
  <si>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</si>
  <si>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</si>
  <si>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</si>
  <si>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</si>
  <si>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</si>
  <si>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</si>
  <si>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</si>
  <si>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</si>
  <si>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</si>
  <si>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</si>
  <si>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</si>
  <si>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</si>
  <si>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</si>
  <si>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</si>
  <si>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</si>
  <si>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</si>
  <si>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</si>
  <si>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</si>
  <si>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</si>
  <si>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</si>
  <si>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</si>
  <si>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</si>
  <si>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</si>
  <si>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</si>
  <si>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</si>
  <si>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</si>
  <si>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</si>
  <si>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</si>
  <si>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</si>
  <si>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</si>
  <si>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</si>
  <si>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</si>
  <si>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</si>
  <si>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</si>
  <si>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</si>
  <si>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</si>
  <si>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</si>
  <si>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</si>
  <si>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</si>
  <si>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</si>
  <si>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</si>
  <si>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</si>
  <si>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</si>
  <si>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</si>
  <si>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</si>
  <si>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</si>
  <si>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</si>
  <si>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</si>
  <si>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</si>
  <si>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</si>
  <si>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</si>
  <si>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</si>
  <si>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</si>
  <si>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</si>
  <si>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</si>
  <si>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</si>
  <si>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</si>
  <si>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</si>
  <si>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</si>
  <si>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</si>
  <si>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</si>
  <si>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</si>
  <si>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</si>
  <si>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</si>
  <si>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</si>
  <si>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</si>
  <si>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</si>
  <si>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</si>
  <si>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</si>
  <si>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</si>
  <si>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</si>
  <si>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</si>
  <si>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</si>
  <si>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</si>
  <si>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</si>
  <si>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</si>
  <si>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</si>
  <si>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</si>
  <si>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</si>
  <si>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</si>
  <si>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</si>
  <si>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</si>
  <si>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</si>
  <si>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</si>
  <si>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</si>
  <si>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</si>
  <si>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</si>
  <si>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</si>
  <si>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</si>
  <si>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</si>
  <si>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</si>
  <si>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</si>
  <si>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</si>
  <si>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</si>
  <si>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</si>
  <si>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</si>
  <si>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</si>
  <si>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</si>
  <si>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</si>
  <si>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</si>
  <si>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</si>
  <si>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</si>
  <si>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</si>
  <si>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</si>
  <si>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</si>
  <si>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</si>
  <si>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</si>
  <si>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</si>
  <si>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</si>
  <si>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</si>
  <si>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</si>
  <si>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</si>
  <si>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</si>
  <si>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</si>
  <si>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</si>
  <si>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</si>
  <si>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</si>
  <si>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</si>
  <si>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</si>
  <si>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</si>
  <si>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</si>
  <si>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</si>
  <si>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</si>
  <si>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</si>
  <si>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</si>
  <si>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</si>
  <si>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</si>
  <si>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</si>
  <si>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</si>
  <si>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</si>
  <si>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</si>
  <si>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</si>
  <si>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</si>
  <si>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</si>
  <si>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</si>
  <si>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</si>
  <si>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</si>
  <si>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</si>
  <si>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</si>
  <si>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</si>
  <si>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</si>
  <si>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</si>
  <si>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</si>
  <si>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</si>
  <si>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</si>
  <si>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</si>
  <si>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</si>
  <si>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</si>
  <si>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</si>
  <si>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</si>
  <si>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</si>
  <si>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</si>
  <si>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</si>
  <si>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</si>
  <si>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</si>
  <si>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</si>
  <si>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</si>
  <si>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</si>
  <si>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</si>
  <si>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</si>
  <si>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</si>
  <si>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</si>
  <si>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</si>
  <si>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</si>
  <si>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</si>
  <si>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</si>
  <si>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</si>
  <si>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</si>
  <si>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</si>
  <si>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</si>
  <si>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</si>
  <si>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</si>
  <si>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</si>
  <si>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</si>
  <si>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</si>
  <si>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</si>
  <si>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</si>
  <si>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</si>
  <si>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</si>
  <si>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</si>
  <si>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</si>
  <si>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</si>
  <si>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</si>
  <si>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</si>
  <si>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</si>
  <si>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</si>
  <si>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</si>
  <si>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</si>
  <si>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</si>
  <si>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</si>
  <si>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</si>
  <si>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</si>
  <si>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</si>
  <si>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</si>
  <si>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</si>
  <si>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</si>
  <si>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</si>
  <si>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</si>
  <si>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</si>
  <si>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</si>
  <si>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</si>
  <si>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</si>
  <si>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</si>
  <si>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</si>
  <si>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</si>
  <si>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</si>
  <si>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</si>
  <si>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</si>
  <si>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</si>
  <si>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</si>
  <si>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</si>
  <si>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</si>
  <si>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</si>
  <si>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</si>
  <si>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</si>
  <si>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</si>
  <si>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</si>
  <si>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</si>
  <si>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</si>
  <si>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</si>
  <si>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</si>
  <si>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</si>
  <si>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</si>
  <si>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</si>
  <si>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</si>
  <si>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</si>
  <si>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</si>
  <si>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</si>
  <si>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</si>
  <si>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</si>
  <si>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</si>
  <si>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</si>
  <si>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</si>
  <si>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</si>
  <si>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</si>
  <si>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</si>
  <si>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</si>
  <si>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</si>
  <si>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</si>
  <si>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</si>
  <si>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</si>
  <si>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</si>
  <si>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</si>
  <si>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</si>
  <si>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</si>
  <si>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</si>
  <si>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</si>
  <si>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</si>
  <si>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</si>
  <si>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</si>
  <si>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</si>
  <si>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</si>
  <si>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</si>
  <si>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</si>
  <si>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</si>
  <si>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</si>
  <si>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</si>
  <si>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</si>
  <si>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</si>
  <si>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</si>
  <si>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</si>
  <si>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</si>
  <si>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</si>
  <si>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</si>
  <si>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</si>
  <si>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</si>
  <si>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</si>
  <si>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</si>
  <si>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</si>
  <si>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</si>
  <si>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</si>
  <si>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</si>
  <si>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</si>
  <si>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</si>
  <si>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</si>
  <si>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</si>
  <si>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</si>
  <si>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</si>
  <si>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</si>
  <si>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</si>
  <si>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</si>
  <si>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</si>
  <si>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</si>
  <si>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</si>
  <si>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</si>
  <si>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</si>
  <si>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</si>
  <si>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</si>
  <si>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</si>
  <si>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</si>
  <si>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</si>
  <si>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</si>
  <si>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</si>
  <si>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</si>
  <si>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</si>
  <si>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</si>
  <si>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</si>
  <si>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</si>
  <si>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</si>
  <si>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</si>
  <si>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</si>
  <si>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</si>
  <si>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</si>
  <si>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</si>
  <si>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</si>
  <si>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</si>
  <si>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</si>
  <si>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</si>
  <si>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</si>
  <si>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</si>
  <si>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</si>
  <si>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</si>
  <si>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</si>
  <si>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</si>
  <si>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</si>
  <si>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</si>
  <si>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</si>
  <si>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</si>
  <si>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</si>
  <si>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</si>
  <si>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</si>
  <si>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</si>
  <si>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</si>
  <si>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</si>
  <si>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</si>
  <si>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</si>
  <si>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</si>
  <si>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</si>
  <si>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</si>
  <si>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</si>
  <si>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</si>
  <si>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</si>
  <si>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</si>
  <si>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</si>
  <si>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</si>
  <si>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</si>
  <si>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</si>
  <si>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</si>
  <si>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</si>
  <si>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</si>
  <si>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</si>
  <si>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</si>
  <si>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</si>
  <si>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</si>
  <si>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</si>
  <si>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</si>
  <si>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</si>
  <si>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</si>
  <si>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</si>
  <si>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</si>
  <si>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</si>
  <si>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</si>
  <si>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</si>
  <si>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</si>
  <si>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</si>
  <si>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</si>
  <si>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</si>
  <si>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</si>
  <si>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</si>
  <si>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</si>
  <si>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</si>
  <si>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</si>
  <si>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</si>
  <si>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</si>
  <si>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</si>
  <si>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</si>
  <si>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</si>
  <si>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</si>
  <si>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</si>
  <si>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</si>
  <si>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</si>
  <si>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</si>
  <si>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</si>
  <si>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</si>
  <si>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</si>
  <si>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</si>
  <si>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</si>
  <si>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</si>
  <si>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</si>
  <si>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</si>
  <si>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</si>
  <si>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</si>
  <si>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</si>
  <si>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</si>
  <si>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</si>
  <si>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</si>
  <si>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</si>
  <si>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</si>
  <si>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</si>
  <si>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</si>
  <si>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</si>
  <si>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</si>
  <si>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</si>
  <si>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</si>
  <si>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</si>
  <si>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</si>
  <si>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</si>
  <si>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</si>
  <si>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</si>
  <si>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</si>
  <si>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</si>
  <si>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</si>
  <si>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</si>
  <si>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</si>
  <si>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</si>
  <si>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</si>
  <si>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</si>
  <si>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</si>
  <si>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</si>
  <si>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</si>
  <si>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</si>
  <si>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</si>
  <si>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</si>
  <si>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</si>
  <si>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</si>
  <si>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</si>
  <si>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</si>
  <si>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</si>
  <si>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</si>
  <si>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</si>
  <si>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</si>
  <si>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</si>
  <si>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</si>
  <si>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</si>
  <si>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</si>
  <si>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</si>
  <si>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</si>
  <si>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</si>
  <si>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</si>
  <si>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</si>
  <si>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</si>
  <si>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</si>
  <si>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</si>
  <si>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</si>
  <si>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</si>
  <si>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</si>
  <si>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</si>
  <si>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</si>
  <si>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</si>
  <si>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</si>
  <si>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</si>
  <si>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</si>
  <si>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</si>
  <si>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</si>
  <si>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</si>
  <si>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</si>
  <si>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</si>
  <si>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</si>
  <si>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</si>
  <si>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</si>
  <si>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</si>
  <si>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</si>
  <si>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</si>
  <si>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</si>
  <si>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</si>
  <si>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</si>
  <si>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</si>
  <si>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</si>
  <si>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</si>
  <si>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</si>
  <si>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</si>
  <si>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</si>
  <si>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</si>
  <si>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</si>
  <si>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</si>
  <si>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</si>
  <si>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</si>
  <si>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</si>
  <si>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</si>
  <si>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</si>
  <si>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</si>
  <si>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</si>
  <si>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</si>
  <si>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</si>
  <si>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</si>
  <si>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</si>
  <si>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</si>
  <si>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</si>
  <si>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</si>
  <si>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</si>
  <si>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</si>
  <si>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</si>
  <si>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</si>
  <si>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</si>
  <si>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</si>
  <si>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</si>
  <si>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</si>
  <si>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</si>
  <si>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</si>
  <si>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</si>
  <si>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</si>
  <si>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</si>
  <si>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</si>
  <si>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</si>
  <si>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</si>
  <si>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</si>
  <si>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</si>
  <si>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</si>
  <si>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</si>
  <si>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</si>
  <si>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</si>
  <si>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</si>
  <si>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</si>
  <si>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</si>
  <si>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</si>
  <si>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</si>
  <si>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</si>
  <si>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</si>
  <si>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</si>
  <si>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</si>
  <si>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</si>
  <si>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</si>
  <si>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</si>
  <si>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</si>
  <si>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</si>
  <si>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</si>
  <si>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</si>
  <si>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</si>
  <si>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</si>
  <si>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</si>
  <si>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</si>
  <si>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</si>
  <si>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</si>
  <si>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</si>
  <si>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</si>
  <si>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</si>
  <si>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</si>
  <si>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</si>
  <si>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</si>
  <si>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</si>
  <si>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</si>
  <si>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</si>
  <si>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</si>
  <si>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</si>
  <si>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</si>
  <si>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</si>
  <si>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</si>
  <si>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</si>
  <si>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</si>
  <si>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</si>
  <si>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</si>
  <si>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</si>
  <si>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</si>
  <si>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</si>
  <si>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</si>
  <si>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</si>
  <si>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</si>
  <si>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</si>
  <si>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</si>
  <si>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</si>
  <si>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</si>
  <si>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</si>
  <si>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</si>
  <si>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</si>
  <si>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</si>
  <si>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</si>
  <si>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</si>
  <si>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</si>
  <si>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</si>
  <si>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</si>
  <si>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</si>
  <si>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</si>
  <si>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</si>
  <si>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</si>
  <si>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</si>
  <si>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</si>
  <si>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</si>
  <si>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</si>
  <si>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</si>
  <si>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</si>
  <si>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</si>
  <si>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</si>
  <si>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</si>
  <si>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</si>
  <si>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</si>
  <si>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</si>
  <si>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</si>
  <si>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</si>
  <si>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</si>
  <si>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</si>
  <si>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</si>
  <si>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</si>
  <si>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</si>
  <si>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</si>
  <si>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</si>
  <si>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</si>
  <si>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</si>
  <si>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</si>
  <si>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</si>
  <si>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</si>
  <si>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</si>
  <si>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</si>
  <si>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</si>
  <si>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</si>
  <si>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</si>
  <si>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</si>
  <si>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</si>
  <si>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</si>
  <si>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</si>
  <si>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</si>
  <si>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</si>
  <si>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</si>
  <si>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</si>
  <si>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</si>
  <si>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</si>
  <si>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</si>
  <si>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</si>
  <si>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</si>
  <si>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</si>
  <si>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</si>
  <si>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</si>
  <si>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</si>
  <si>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</si>
  <si>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</si>
  <si>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</si>
  <si>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</si>
  <si>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</si>
  <si>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</si>
  <si>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</si>
  <si>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</si>
  <si>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</si>
  <si>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</si>
  <si>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</si>
  <si>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</si>
  <si>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</si>
  <si>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</si>
  <si>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</si>
  <si>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</si>
  <si>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</si>
  <si>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</si>
  <si>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</si>
  <si>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</si>
  <si>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</si>
  <si>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</si>
  <si>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</si>
  <si>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</si>
  <si>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</si>
  <si>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</si>
  <si>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</si>
  <si>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</si>
  <si>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</si>
  <si>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</si>
  <si>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</si>
  <si>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</si>
  <si>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</si>
  <si>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</si>
  <si>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</si>
  <si>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</si>
  <si>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</si>
  <si>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</si>
  <si>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</si>
  <si>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</si>
  <si>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</si>
  <si>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</si>
  <si>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</si>
  <si>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</si>
  <si>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</si>
  <si>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</si>
  <si>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</si>
  <si>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</si>
  <si>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</si>
  <si>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</si>
  <si>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</si>
  <si>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</si>
  <si>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</si>
  <si>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</si>
  <si>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</si>
  <si>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</si>
  <si>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</si>
  <si>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</si>
  <si>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</si>
  <si>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</si>
  <si>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</si>
  <si>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</si>
  <si>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</si>
  <si>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</si>
  <si>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</si>
  <si>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</si>
  <si>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</si>
  <si>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</si>
  <si>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</si>
  <si>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</si>
  <si>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</si>
  <si>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</si>
  <si>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</si>
  <si>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</si>
  <si>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</si>
  <si>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</si>
  <si>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</si>
  <si>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</si>
  <si>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</si>
  <si>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</si>
  <si>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</si>
  <si>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</si>
  <si>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</si>
  <si>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</si>
  <si>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</si>
  <si>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</si>
  <si>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</si>
  <si>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</si>
  <si>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</si>
  <si>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</si>
  <si>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</si>
  <si>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</si>
  <si>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</si>
  <si>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</si>
  <si>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</si>
  <si>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</si>
  <si>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</si>
  <si>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</si>
  <si>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</si>
  <si>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</si>
  <si>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</si>
  <si>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</si>
  <si>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</si>
  <si>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</si>
  <si>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</si>
  <si>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</si>
  <si>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</si>
  <si>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</si>
  <si>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</si>
  <si>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</si>
  <si>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</si>
  <si>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</si>
  <si>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</si>
  <si>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</si>
  <si>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</si>
  <si>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</si>
  <si>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</si>
  <si>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</si>
  <si>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</si>
  <si>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</si>
  <si>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</si>
  <si>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</si>
  <si>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</si>
  <si>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</si>
  <si>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</si>
  <si>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</si>
  <si>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</si>
  <si>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</si>
  <si>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</si>
  <si>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</si>
  <si>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</si>
  <si>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</si>
  <si>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</si>
  <si>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</si>
  <si>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</si>
  <si>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</si>
  <si>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</si>
  <si>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</si>
  <si>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</si>
  <si>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</si>
  <si>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</si>
  <si>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</si>
  <si>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</si>
  <si>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</si>
  <si>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</si>
  <si>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</si>
  <si>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</si>
  <si>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</si>
  <si>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</si>
  <si>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</si>
  <si>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</si>
  <si>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</si>
  <si>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</si>
  <si>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</si>
  <si>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</si>
  <si>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</si>
  <si>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</si>
  <si>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</si>
  <si>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</si>
  <si>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</si>
  <si>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</si>
  <si>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</si>
  <si>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</si>
  <si>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</si>
  <si>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</si>
  <si>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</si>
  <si>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</si>
  <si>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</si>
  <si>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</si>
  <si>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</si>
  <si>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</si>
  <si>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</si>
  <si>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</si>
  <si>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</si>
  <si>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</si>
  <si>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</si>
  <si>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</si>
  <si>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</si>
  <si>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</si>
  <si>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</si>
  <si>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</si>
  <si>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</si>
  <si>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</si>
  <si>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</si>
  <si>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</si>
  <si>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</si>
  <si>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</si>
  <si>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</si>
  <si>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</si>
  <si>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</si>
  <si>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</si>
  <si>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</si>
  <si>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</si>
  <si>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</si>
  <si>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</si>
  <si>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</si>
  <si>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</si>
  <si>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</si>
  <si>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</si>
  <si>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</si>
  <si>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</si>
  <si>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</si>
  <si>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</si>
  <si>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</si>
  <si>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</si>
  <si>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</si>
  <si>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</si>
  <si>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</si>
  <si>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</si>
  <si>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</si>
  <si>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</si>
  <si>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</si>
  <si>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</si>
  <si>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</si>
  <si>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</si>
  <si>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</si>
  <si>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</si>
  <si>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</si>
  <si>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</si>
  <si>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</si>
  <si>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</si>
  <si>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</si>
  <si>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</si>
  <si>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</si>
  <si>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</si>
  <si>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</si>
  <si>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</si>
  <si>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</si>
  <si>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</si>
  <si>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</si>
  <si>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</si>
  <si>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</si>
  <si>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</si>
  <si>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</si>
  <si>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</si>
  <si>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</si>
  <si>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</si>
  <si>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</si>
  <si>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</si>
  <si>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</si>
  <si>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</si>
  <si>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</si>
  <si>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</si>
  <si>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</si>
  <si>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</si>
  <si>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</si>
  <si>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</si>
  <si>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</si>
  <si>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</si>
  <si>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</si>
  <si>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</si>
  <si>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</si>
  <si>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</si>
  <si>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</si>
  <si>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</si>
  <si>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</si>
  <si>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</si>
  <si>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</si>
  <si>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</si>
  <si>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</si>
  <si>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</si>
  <si>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</si>
  <si>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</si>
  <si>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</si>
  <si>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</si>
  <si>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</si>
  <si>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</si>
  <si>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</si>
  <si>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</si>
  <si>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</si>
  <si>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</si>
  <si>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</si>
  <si>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</si>
  <si>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</si>
  <si>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</si>
  <si>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</si>
  <si>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</si>
  <si>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</si>
  <si>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</si>
  <si>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</si>
  <si>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</si>
  <si>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</si>
  <si>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</si>
  <si>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</si>
  <si>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</si>
  <si>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</si>
  <si>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</si>
  <si>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</si>
  <si>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</si>
  <si>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</si>
  <si>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</si>
  <si>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</si>
  <si>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</si>
  <si>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</si>
  <si>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</si>
  <si>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</si>
  <si>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</si>
  <si>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</si>
  <si>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</si>
  <si>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</si>
  <si>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</si>
  <si>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</si>
  <si>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</si>
  <si>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</si>
  <si>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</si>
  <si>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</si>
  <si>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</si>
  <si>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</si>
  <si>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</si>
  <si>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</si>
  <si>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</si>
  <si>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</si>
  <si>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</si>
  <si>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</si>
  <si>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</si>
  <si>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</si>
  <si>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</si>
  <si>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</si>
  <si>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</si>
  <si>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</si>
  <si>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</si>
  <si>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</si>
  <si>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</si>
  <si>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</si>
  <si>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</si>
  <si>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</si>
  <si>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</si>
  <si>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</si>
  <si>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</si>
  <si>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</si>
  <si>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</si>
  <si>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</si>
  <si>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</si>
  <si>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</si>
  <si>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</si>
  <si>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</si>
  <si>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</si>
  <si>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</si>
  <si>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</si>
  <si>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</si>
  <si>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</si>
  <si>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</si>
  <si>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</si>
  <si>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</si>
  <si>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</si>
  <si>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</si>
  <si>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</si>
  <si>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</si>
  <si>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</si>
  <si>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</si>
  <si>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</si>
  <si>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</si>
  <si>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</si>
  <si>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</si>
  <si>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</si>
  <si>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</si>
  <si>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</si>
  <si>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</si>
  <si>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</si>
  <si>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</si>
  <si>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</si>
  <si>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</si>
  <si>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</si>
  <si>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</si>
  <si>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</si>
  <si>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</si>
  <si>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</si>
  <si>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</si>
  <si>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</si>
  <si>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</si>
  <si>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</si>
  <si>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</si>
  <si>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</si>
  <si>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</si>
  <si>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</si>
  <si>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</si>
  <si>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</si>
  <si>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</si>
  <si>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</si>
  <si>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</si>
  <si>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</si>
  <si>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</si>
  <si>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</si>
  <si>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</si>
  <si>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</si>
  <si>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</si>
  <si>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</si>
  <si>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</si>
  <si>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</si>
  <si>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</si>
  <si>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</si>
  <si>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</si>
  <si>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</si>
  <si>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</si>
  <si>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</si>
  <si>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</si>
  <si>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</si>
  <si>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</si>
  <si>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</si>
  <si>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</si>
  <si>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</si>
  <si>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</si>
  <si>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</si>
  <si>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</si>
  <si>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</si>
  <si>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</si>
  <si>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</si>
  <si>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</si>
  <si>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</si>
  <si>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</si>
  <si>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</si>
  <si>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</si>
  <si>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</si>
  <si>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</si>
  <si>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</si>
  <si>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</si>
  <si>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</si>
  <si>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</si>
  <si>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</si>
  <si>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</si>
  <si>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</si>
  <si>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</si>
  <si>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</si>
  <si>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</si>
  <si>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</si>
  <si>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</si>
  <si>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</si>
  <si>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</si>
  <si>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</si>
  <si>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</si>
  <si>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</si>
  <si>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</si>
  <si>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</si>
  <si>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</si>
  <si>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</si>
  <si>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</si>
  <si>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</si>
  <si>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</si>
  <si>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</si>
  <si>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</si>
  <si>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</si>
  <si>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</si>
  <si>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</si>
  <si>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</si>
  <si>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</si>
  <si>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</si>
  <si>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</si>
  <si>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</si>
  <si>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</si>
  <si>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</si>
  <si>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</si>
  <si>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</si>
  <si>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</si>
  <si>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</si>
  <si>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</si>
  <si>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</si>
  <si>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</si>
  <si>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</si>
  <si>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</si>
  <si>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</si>
  <si>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</si>
  <si>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</si>
  <si>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</si>
  <si>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</si>
  <si>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</si>
  <si>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</si>
  <si>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</si>
  <si>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</si>
  <si>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</si>
  <si>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</si>
  <si>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</si>
  <si>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</si>
  <si>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</si>
  <si>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</si>
  <si>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</si>
  <si>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</si>
  <si>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</si>
  <si>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</si>
  <si>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</si>
  <si>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</si>
  <si>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</si>
  <si>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</si>
  <si>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</si>
  <si>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</si>
  <si>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</si>
  <si>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</si>
  <si>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</si>
  <si>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</si>
  <si>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</si>
  <si>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</si>
  <si>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</si>
  <si>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</si>
  <si>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</si>
  <si>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</si>
  <si>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</si>
  <si>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</si>
  <si>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</si>
  <si>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</si>
  <si>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</si>
  <si>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</si>
  <si>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</si>
  <si>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</si>
  <si>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</si>
  <si>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</si>
  <si>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</si>
  <si>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</si>
  <si>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</si>
  <si>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</si>
  <si>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</si>
  <si>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</si>
  <si>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</si>
  <si>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</si>
  <si>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</si>
  <si>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</si>
  <si>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</si>
  <si>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</si>
  <si>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</si>
  <si>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</si>
  <si>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</si>
  <si>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</si>
  <si>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</si>
  <si>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</si>
  <si>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</si>
  <si>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</si>
  <si>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</si>
  <si>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</si>
  <si>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</si>
  <si>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</si>
  <si>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</si>
  <si>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</si>
  <si>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</si>
  <si>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</si>
  <si>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</si>
  <si>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</si>
  <si>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</si>
  <si>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</si>
  <si>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</si>
  <si>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</si>
  <si>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</si>
  <si>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</si>
  <si>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</si>
  <si>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</si>
  <si>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</si>
  <si>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</si>
  <si>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</si>
  <si>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</si>
  <si>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</si>
  <si>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</si>
  <si>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</si>
  <si>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</si>
  <si>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</si>
  <si>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</si>
  <si>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</si>
  <si>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</si>
  <si>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</si>
  <si>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</si>
  <si>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</si>
  <si>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</si>
  <si>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</si>
  <si>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</si>
  <si>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</si>
  <si>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</si>
  <si>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</si>
  <si>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</si>
  <si>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</si>
  <si>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</si>
  <si>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</si>
  <si>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</si>
  <si>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</si>
  <si>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</si>
  <si>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</si>
  <si>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</si>
  <si>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</si>
  <si>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</si>
  <si>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</si>
  <si>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</si>
  <si>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</si>
  <si>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</si>
  <si>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</si>
  <si>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</si>
  <si>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</si>
  <si>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</si>
  <si>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</si>
  <si>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</si>
  <si>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</si>
  <si>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</si>
  <si>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</si>
  <si>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</si>
  <si>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</si>
  <si>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</si>
  <si>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</si>
  <si>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</si>
  <si>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</si>
  <si>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</si>
  <si>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</si>
  <si>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</si>
  <si>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</si>
  <si>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</si>
  <si>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</si>
  <si>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</si>
  <si>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</si>
  <si>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</si>
  <si>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</si>
  <si>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</si>
  <si>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</si>
  <si>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</si>
  <si>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</si>
  <si>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</si>
  <si>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</si>
  <si>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</si>
  <si>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</si>
  <si>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</si>
  <si>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</si>
  <si>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</si>
  <si>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</si>
  <si>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</si>
  <si>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</si>
  <si>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</si>
  <si>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</si>
  <si>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</si>
  <si>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</si>
  <si>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</si>
  <si>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</si>
  <si>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</si>
  <si>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</si>
  <si>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</si>
  <si>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</si>
  <si>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</si>
  <si>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</si>
  <si>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</si>
  <si>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</si>
  <si>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</si>
  <si>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</si>
  <si>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</si>
  <si>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</si>
  <si>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</si>
  <si>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</si>
  <si>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</si>
  <si>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</si>
  <si>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</si>
  <si>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</si>
  <si>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</si>
  <si>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</si>
  <si>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</si>
  <si>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</si>
  <si>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</si>
  <si>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</si>
  <si>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</si>
  <si>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</si>
  <si>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</si>
  <si>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</si>
  <si>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</si>
  <si>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</si>
  <si>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</si>
  <si>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</si>
  <si>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</si>
  <si>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</si>
  <si>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</si>
  <si>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</si>
  <si>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</si>
  <si>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</si>
  <si>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</si>
  <si>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</si>
  <si>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</si>
  <si>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</si>
  <si>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</si>
  <si>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</si>
  <si>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</si>
  <si>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</si>
  <si>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</si>
  <si>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</si>
  <si>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</si>
  <si>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</si>
  <si>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</si>
  <si>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</si>
  <si>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</si>
  <si>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</si>
  <si>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</si>
  <si>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</si>
  <si>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</si>
  <si>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</si>
  <si>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</si>
  <si>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</si>
  <si>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</si>
  <si>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</si>
  <si>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</si>
  <si>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</si>
  <si>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</si>
  <si>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</si>
  <si>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</si>
  <si>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</si>
  <si>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</si>
  <si>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</si>
  <si>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</si>
  <si>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</si>
  <si>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</si>
  <si>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</si>
  <si>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</si>
  <si>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</si>
  <si>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</si>
  <si>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</si>
  <si>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</si>
  <si>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</si>
  <si>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</si>
  <si>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</si>
  <si>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</si>
  <si>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</si>
  <si>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</si>
  <si>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</si>
  <si>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</si>
  <si>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</si>
  <si>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</si>
  <si>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</si>
  <si>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</si>
  <si>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</si>
  <si>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</si>
  <si>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</si>
  <si>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</si>
  <si>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</si>
  <si>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</si>
  <si>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</si>
  <si>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</si>
  <si>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</si>
  <si>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</si>
  <si>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</si>
  <si>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</si>
  <si>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</si>
  <si>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</si>
  <si>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</si>
  <si>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</si>
  <si>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</si>
  <si>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</si>
  <si>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</si>
  <si>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</si>
  <si>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</si>
  <si>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</si>
  <si>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</si>
  <si>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</si>
  <si>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</si>
  <si>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</si>
  <si>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</si>
  <si>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</si>
  <si>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</si>
  <si>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</si>
  <si>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</si>
  <si>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</si>
  <si>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</si>
  <si>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</si>
  <si>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</si>
  <si>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</si>
  <si>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</si>
  <si>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</si>
  <si>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</si>
  <si>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</si>
  <si>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</si>
  <si>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</si>
  <si>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</si>
  <si>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</si>
  <si>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</si>
  <si>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</si>
  <si>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</si>
  <si>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</si>
  <si>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</si>
  <si>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</si>
  <si>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</si>
  <si>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</si>
  <si>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</si>
  <si>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</si>
  <si>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</si>
  <si>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</si>
  <si>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</si>
  <si>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</si>
  <si>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</si>
  <si>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</si>
  <si>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</si>
  <si>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</si>
  <si>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</si>
  <si>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</si>
  <si>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</si>
  <si>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</si>
  <si>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</si>
  <si>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</si>
  <si>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</si>
  <si>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</si>
  <si>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</si>
  <si>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</si>
  <si>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</si>
  <si>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</si>
  <si>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</si>
  <si>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</si>
  <si>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</si>
  <si>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</si>
  <si>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</si>
  <si>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</si>
  <si>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</si>
  <si>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</si>
  <si>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</si>
  <si>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</si>
  <si>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</si>
  <si>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</si>
  <si>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</si>
  <si>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</si>
  <si>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</si>
  <si>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</si>
  <si>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</si>
  <si>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</si>
  <si>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</si>
  <si>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</si>
  <si>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</si>
  <si>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</si>
  <si>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</si>
  <si>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</si>
  <si>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</si>
  <si>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</si>
  <si>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</si>
  <si>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</si>
  <si>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</si>
  <si>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</si>
  <si>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</si>
  <si>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</si>
  <si>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</si>
  <si>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</si>
  <si>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</si>
  <si>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</si>
  <si>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</si>
  <si>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</si>
  <si>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</si>
  <si>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</si>
  <si>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</si>
  <si>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</si>
  <si>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</si>
  <si>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</si>
  <si>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</si>
  <si>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</si>
  <si>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</si>
  <si>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</si>
  <si>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</si>
  <si>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</si>
  <si>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</si>
  <si>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</si>
  <si>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</si>
  <si>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</si>
  <si>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</si>
  <si>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</si>
  <si>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</si>
  <si>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</si>
  <si>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</si>
  <si>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</si>
  <si>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</si>
  <si>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</si>
  <si>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</si>
  <si>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</si>
  <si>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</si>
  <si>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</si>
  <si>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</si>
  <si>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</si>
  <si>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</si>
  <si>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</si>
  <si>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</si>
  <si>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</si>
  <si>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</si>
  <si>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</si>
  <si>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</si>
  <si>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</si>
  <si>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</si>
  <si>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</si>
  <si>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</si>
  <si>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</si>
  <si>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</si>
  <si>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</si>
  <si>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</si>
  <si>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</si>
  <si>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</si>
  <si>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</si>
  <si>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</si>
  <si>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</si>
  <si>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</si>
  <si>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</si>
  <si>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</si>
  <si>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</si>
  <si>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</si>
  <si>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</si>
  <si>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</si>
  <si>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</si>
  <si>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</si>
  <si>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</si>
  <si>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</si>
  <si>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</si>
  <si>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</si>
  <si>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</si>
  <si>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</si>
  <si>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</si>
  <si>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</si>
  <si>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</si>
  <si>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</si>
  <si>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</si>
  <si>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</si>
  <si>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</si>
  <si>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</si>
  <si>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</si>
  <si>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</si>
  <si>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</si>
  <si>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</si>
  <si>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</si>
  <si>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</si>
  <si>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</si>
  <si>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</si>
  <si>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</si>
  <si>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</si>
  <si>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</si>
  <si>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</si>
  <si>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</si>
  <si>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</si>
  <si>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</si>
  <si>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</si>
  <si>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</si>
  <si>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</si>
  <si>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</si>
  <si>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</si>
  <si>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</si>
  <si>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</si>
  <si>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</si>
  <si>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</si>
  <si>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</si>
  <si>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</si>
  <si>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</si>
  <si>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</si>
  <si>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</si>
  <si>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</si>
  <si>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</si>
  <si>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</si>
  <si>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</si>
  <si>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</si>
  <si>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</si>
  <si>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</si>
  <si>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</si>
  <si>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</si>
  <si>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</si>
  <si>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</si>
  <si>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</si>
  <si>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</si>
  <si>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</si>
  <si>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</si>
  <si>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</si>
  <si>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</si>
  <si>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</si>
  <si>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</si>
  <si>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</si>
  <si>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</si>
  <si>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</si>
  <si>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</si>
  <si>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</si>
  <si>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</si>
  <si>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</si>
  <si>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</si>
  <si>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</si>
  <si>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</si>
  <si>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</si>
  <si>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</si>
  <si>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</si>
  <si>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</si>
  <si>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</si>
  <si>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</si>
  <si>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</si>
  <si>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</si>
  <si>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</si>
  <si>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</si>
  <si>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</si>
  <si>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</si>
  <si>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</si>
  <si>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</si>
  <si>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</si>
  <si>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</si>
  <si>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</si>
  <si>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</si>
  <si>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</si>
  <si>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</si>
  <si>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</si>
  <si>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</si>
  <si>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</si>
  <si>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</si>
  <si>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</si>
  <si>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</si>
  <si>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</si>
  <si>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</si>
  <si>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</si>
  <si>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</si>
  <si>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</si>
  <si>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</si>
  <si>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</si>
  <si>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</si>
  <si>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</si>
  <si>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</si>
  <si>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</si>
  <si>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</si>
  <si>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</si>
  <si>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</si>
  <si>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</si>
  <si>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</si>
  <si>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</si>
  <si>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</si>
  <si>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</si>
  <si>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</si>
  <si>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</si>
  <si>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</si>
  <si>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</si>
  <si>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</si>
  <si>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</si>
  <si>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</si>
  <si>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</si>
  <si>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</si>
  <si>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</si>
  <si>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</si>
  <si>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</si>
  <si>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</si>
  <si>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</si>
  <si>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</si>
  <si>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</si>
  <si>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</si>
  <si>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</si>
  <si>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</si>
  <si>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</si>
  <si>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</si>
  <si>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</si>
  <si>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</si>
  <si>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</si>
  <si>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</si>
  <si>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</si>
  <si>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</si>
  <si>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</si>
  <si>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</si>
  <si>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</si>
  <si>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</si>
  <si>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</si>
  <si>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</si>
  <si>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</si>
  <si>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</si>
  <si>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</si>
  <si>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</si>
  <si>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</si>
  <si>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</si>
  <si>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</si>
  <si>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</si>
  <si>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</si>
  <si>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</si>
  <si>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</si>
  <si>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</si>
  <si>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</si>
  <si>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</si>
  <si>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</si>
  <si>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</si>
  <si>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</si>
  <si>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</si>
  <si>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</si>
  <si>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</si>
  <si>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</si>
  <si>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</si>
  <si>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</si>
  <si>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</si>
  <si>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</si>
  <si>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</si>
  <si>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</si>
  <si>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</si>
  <si>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</si>
  <si>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</si>
  <si>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</si>
  <si>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</si>
  <si>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</si>
  <si>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</si>
  <si>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</si>
  <si>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</si>
  <si>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</si>
  <si>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</si>
  <si>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</si>
  <si>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</si>
  <si>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</si>
  <si>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</si>
  <si>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</si>
  <si>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</si>
  <si>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</si>
  <si>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</si>
  <si>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</si>
  <si>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</si>
  <si>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</si>
  <si>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</si>
  <si>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</si>
  <si>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</si>
  <si>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</si>
  <si>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</si>
  <si>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</si>
  <si>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</si>
  <si>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</si>
  <si>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</si>
  <si>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</si>
  <si>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</si>
  <si>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</si>
  <si>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</si>
  <si>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</si>
  <si>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</si>
  <si>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</si>
  <si>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</si>
  <si>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</si>
  <si>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</si>
  <si>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</si>
  <si>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</si>
  <si>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</si>
  <si>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</si>
  <si>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</si>
  <si>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</si>
  <si>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</si>
  <si>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</si>
  <si>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</si>
  <si>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</si>
  <si>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</si>
  <si>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</si>
  <si>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</si>
  <si>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</si>
  <si>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</si>
  <si>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</si>
  <si>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</si>
  <si>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</si>
  <si>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</si>
  <si>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</si>
  <si>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</si>
  <si>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</si>
  <si>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</si>
  <si>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</si>
  <si>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</si>
  <si>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</si>
  <si>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</si>
  <si>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</si>
  <si>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</si>
  <si>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</si>
  <si>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</si>
  <si>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</si>
  <si>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</si>
  <si>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</si>
  <si>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</si>
  <si>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</si>
  <si>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</si>
  <si>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</si>
  <si>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</si>
  <si>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</si>
  <si>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</si>
  <si>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</si>
  <si>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</si>
  <si>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</si>
  <si>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</si>
  <si>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</si>
  <si>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</si>
  <si>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</si>
  <si>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</si>
  <si>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</si>
  <si>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</si>
  <si>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</si>
  <si>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</si>
  <si>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</si>
  <si>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</si>
  <si>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</si>
  <si>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</si>
  <si>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</si>
  <si>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</si>
  <si>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</si>
  <si>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</si>
  <si>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</si>
  <si>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</si>
  <si>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</si>
  <si>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</si>
  <si>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</si>
  <si>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</si>
  <si>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</si>
  <si>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</si>
  <si>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</si>
  <si>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</si>
  <si>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</si>
  <si>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</si>
  <si>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</si>
  <si>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</si>
  <si>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</si>
  <si>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</si>
  <si>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</si>
  <si>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</si>
  <si>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</si>
  <si>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</si>
  <si>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</si>
  <si>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</si>
  <si>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</si>
  <si>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</si>
  <si>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</si>
  <si>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</si>
  <si>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</si>
  <si>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</si>
  <si>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</si>
  <si>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</si>
  <si>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</si>
  <si>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</si>
  <si>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</si>
  <si>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</si>
  <si>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</si>
  <si>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</si>
  <si>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</si>
  <si>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</si>
  <si>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</si>
  <si>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</si>
  <si>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</si>
  <si>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</si>
  <si>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</si>
  <si>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</si>
  <si>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</si>
  <si>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</si>
  <si>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</si>
  <si>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</si>
  <si>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</si>
  <si>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</si>
  <si>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</si>
  <si>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</si>
  <si>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</si>
  <si>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</si>
  <si>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</si>
  <si>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</si>
  <si>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</si>
  <si>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</si>
  <si>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</si>
  <si>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</si>
  <si>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</si>
  <si>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</si>
  <si>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</si>
  <si>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</si>
  <si>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</si>
  <si>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</si>
  <si>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</si>
  <si>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</si>
  <si>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</si>
  <si>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</si>
  <si>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</si>
  <si>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</si>
  <si>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</si>
  <si>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</si>
  <si>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</si>
  <si>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</si>
  <si>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</si>
  <si>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</si>
  <si>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</si>
  <si>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</si>
  <si>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</si>
  <si>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</si>
  <si>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</si>
  <si>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</si>
  <si>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</si>
  <si>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</si>
  <si>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</si>
  <si>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</si>
  <si>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</si>
  <si>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</si>
  <si>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</si>
  <si>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</si>
  <si>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</si>
  <si>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</si>
  <si>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</si>
  <si>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</si>
  <si>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</si>
  <si>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</si>
  <si>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</si>
  <si>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</si>
  <si>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</si>
  <si>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</si>
  <si>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</si>
  <si>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</si>
  <si>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</si>
  <si>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</si>
  <si>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</si>
  <si>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</si>
  <si>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</si>
  <si>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</si>
  <si>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</si>
  <si>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</si>
  <si>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</si>
  <si>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</si>
  <si>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</si>
  <si>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</si>
  <si>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</si>
  <si>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</si>
  <si>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</si>
  <si>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</si>
  <si>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</si>
  <si>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</si>
  <si>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</si>
  <si>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</si>
  <si>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</si>
  <si>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</si>
  <si>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</si>
  <si>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</si>
  <si>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</si>
  <si>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</si>
  <si>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</si>
  <si>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</si>
  <si>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</si>
  <si>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</si>
  <si>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</si>
  <si>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</si>
  <si>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</si>
  <si>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</si>
  <si>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</si>
  <si>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</si>
  <si>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</si>
  <si>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</si>
  <si>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</si>
  <si>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</si>
  <si>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</si>
  <si>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</si>
  <si>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</si>
  <si>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</si>
  <si>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</si>
  <si>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</si>
  <si>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</si>
  <si>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</si>
  <si>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</si>
  <si>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</si>
  <si>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</si>
  <si>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</si>
  <si>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</si>
  <si>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</si>
  <si>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</si>
  <si>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</si>
  <si>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</si>
  <si>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</si>
  <si>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</si>
  <si>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</si>
  <si>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</si>
  <si>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</si>
  <si>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</si>
  <si>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</si>
  <si>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</si>
  <si>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</si>
  <si>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</si>
  <si>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</si>
  <si>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</si>
  <si>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</si>
  <si>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</si>
  <si>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</si>
  <si>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</si>
  <si>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</si>
  <si>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</si>
  <si>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</si>
  <si>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</si>
  <si>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</si>
  <si>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</si>
  <si>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</si>
  <si>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</si>
  <si>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</si>
  <si>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</si>
  <si>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</si>
  <si>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</si>
  <si>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</si>
  <si>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</si>
  <si>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</si>
  <si>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</si>
  <si>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</si>
  <si>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</si>
  <si>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</si>
  <si>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</si>
  <si>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</si>
  <si>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</si>
  <si>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</si>
  <si>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</si>
  <si>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</si>
  <si>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</si>
  <si>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</si>
  <si>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</si>
  <si>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</si>
  <si>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</si>
  <si>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</si>
  <si>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</si>
  <si>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</si>
  <si>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</si>
  <si>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</si>
  <si>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</si>
  <si>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</si>
  <si>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</si>
  <si>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</si>
  <si>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</si>
  <si>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</si>
  <si>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</si>
  <si>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</si>
  <si>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</si>
  <si>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</si>
  <si>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</si>
  <si>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</si>
  <si>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</si>
  <si>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</si>
  <si>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</si>
  <si>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</si>
  <si>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</si>
  <si>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</si>
  <si>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</si>
  <si>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</si>
  <si>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</si>
  <si>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</si>
  <si>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</si>
  <si>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</si>
  <si>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</si>
  <si>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</si>
  <si>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</si>
  <si>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</si>
  <si>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</si>
  <si>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</si>
  <si>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</si>
  <si>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</si>
  <si>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</si>
  <si>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</si>
  <si>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</si>
  <si>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</si>
  <si>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</si>
  <si>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</si>
  <si>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</si>
  <si>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</si>
  <si>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</si>
  <si>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</si>
  <si>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</si>
  <si>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</si>
  <si>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</si>
  <si>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</si>
  <si>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</si>
  <si>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</si>
  <si>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</si>
  <si>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</si>
  <si>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</si>
  <si>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</si>
  <si>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</si>
  <si>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</si>
  <si>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</si>
  <si>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</si>
  <si>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</si>
  <si>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</si>
  <si>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</si>
  <si>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</si>
  <si>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</si>
  <si>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</si>
  <si>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</si>
  <si>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</si>
  <si>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</si>
  <si>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</si>
  <si>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</si>
  <si>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</si>
  <si>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</si>
  <si>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</si>
  <si>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</si>
  <si>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</si>
  <si>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</si>
  <si>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</si>
  <si>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</si>
  <si>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</si>
  <si>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</si>
  <si>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</si>
  <si>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</si>
  <si>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</si>
  <si>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</si>
  <si>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</si>
  <si>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</si>
  <si>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</si>
  <si>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</si>
  <si>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</si>
  <si>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</si>
  <si>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</si>
  <si>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</si>
  <si>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</si>
  <si>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</si>
  <si>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</si>
  <si>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</si>
  <si>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</si>
  <si>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</si>
  <si>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</si>
  <si>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</si>
  <si>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</si>
  <si>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</si>
  <si>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</si>
  <si>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</si>
  <si>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</si>
  <si>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</si>
  <si>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</si>
  <si>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</si>
  <si>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</si>
  <si>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</si>
  <si>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</si>
  <si>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</si>
  <si>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</si>
  <si>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</si>
  <si>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</si>
  <si>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</si>
  <si>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</si>
  <si>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</si>
  <si>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</si>
  <si>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</si>
  <si>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</si>
  <si>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</si>
  <si>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</si>
  <si>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</si>
  <si>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</si>
  <si>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</si>
  <si>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</si>
  <si>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</si>
  <si>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</si>
  <si>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</si>
  <si>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</si>
  <si>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</si>
  <si>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</si>
  <si>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</si>
  <si>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</si>
  <si>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</si>
  <si>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</si>
  <si>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</si>
  <si>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</si>
  <si>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</si>
  <si>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</si>
  <si>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</si>
  <si>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</si>
  <si>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</si>
  <si>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</si>
  <si>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</si>
  <si>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</si>
  <si>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</si>
  <si>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</si>
  <si>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</si>
  <si>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</si>
  <si>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</si>
  <si>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</si>
  <si>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</si>
  <si>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</si>
  <si>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</si>
  <si>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</si>
  <si>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</si>
  <si>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</si>
  <si>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</si>
  <si>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</si>
  <si>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</si>
  <si>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</si>
  <si>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</si>
  <si>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</si>
  <si>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</si>
  <si>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</si>
  <si>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</si>
  <si>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</si>
  <si>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</si>
  <si>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</si>
  <si>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</si>
  <si>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</si>
  <si>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</si>
  <si>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</si>
  <si>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</si>
  <si>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</si>
  <si>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</si>
  <si>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</si>
  <si>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</si>
  <si>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</si>
  <si>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</si>
  <si>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</si>
  <si>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</si>
  <si>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</si>
  <si>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</si>
  <si>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</si>
  <si>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</si>
  <si>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</si>
  <si>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</si>
  <si>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</si>
  <si>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</si>
  <si>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</si>
  <si>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</si>
  <si>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</si>
  <si>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</si>
  <si>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</si>
  <si>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</si>
  <si>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</si>
  <si>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</si>
  <si>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</si>
  <si>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</si>
  <si>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</si>
  <si>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</si>
  <si>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</si>
  <si>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</si>
  <si>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</si>
  <si>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</si>
  <si>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</si>
  <si>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</si>
  <si>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</si>
  <si>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</si>
  <si>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</si>
  <si>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</si>
  <si>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</si>
  <si>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</si>
  <si>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</si>
  <si>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</si>
  <si>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</si>
  <si>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</si>
  <si>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</si>
  <si>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</si>
  <si>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</si>
  <si>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</si>
  <si>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</si>
  <si>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</si>
  <si>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</si>
  <si>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</si>
  <si>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</si>
  <si>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</si>
  <si>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</si>
  <si>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</si>
  <si>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</si>
  <si>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</si>
  <si>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</si>
  <si>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</si>
  <si>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</si>
  <si>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</si>
  <si>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</si>
  <si>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</si>
  <si>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</si>
  <si>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</si>
  <si>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</si>
  <si>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</si>
  <si>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</si>
  <si>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</si>
  <si>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</si>
  <si>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</si>
  <si>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</si>
  <si>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</si>
  <si>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</si>
  <si>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</si>
  <si>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</si>
  <si>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</si>
  <si>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</si>
  <si>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</si>
  <si>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</si>
  <si>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</si>
  <si>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</si>
  <si>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</si>
  <si>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</si>
  <si>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</si>
  <si>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</si>
  <si>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</si>
  <si>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</si>
  <si>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</si>
  <si>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</si>
  <si>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</si>
  <si>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</si>
  <si>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</si>
  <si>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</si>
  <si>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</si>
  <si>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</si>
  <si>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</si>
  <si>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</si>
  <si>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</si>
  <si>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</si>
  <si>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</si>
  <si>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</si>
  <si>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</si>
  <si>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</si>
  <si>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</si>
  <si>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</si>
  <si>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</si>
  <si>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</si>
  <si>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</si>
  <si>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</si>
  <si>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</si>
  <si>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</si>
  <si>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</si>
  <si>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</si>
  <si>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</si>
  <si>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</si>
  <si>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</si>
  <si>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</si>
  <si>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</si>
  <si>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</si>
  <si>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</si>
  <si>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</si>
  <si>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</si>
  <si>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</si>
  <si>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</si>
  <si>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</si>
  <si>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</si>
  <si>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</si>
  <si>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</si>
  <si>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</si>
  <si>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</si>
  <si>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</si>
  <si>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</si>
  <si>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</si>
  <si>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</si>
  <si>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</si>
  <si>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</si>
  <si>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</si>
  <si>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</si>
  <si>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</si>
  <si>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</si>
  <si>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</si>
  <si>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</si>
  <si>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</si>
  <si>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</si>
  <si>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</si>
  <si>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</si>
  <si>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</si>
  <si>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</si>
  <si>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</si>
  <si>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</si>
  <si>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</si>
  <si>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</si>
  <si>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</si>
  <si>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</si>
  <si>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</si>
  <si>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</si>
  <si>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</si>
  <si>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</si>
  <si>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</si>
  <si>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</si>
  <si>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</si>
  <si>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</si>
  <si>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</si>
  <si>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</si>
  <si>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</si>
  <si>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</si>
  <si>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</si>
  <si>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</si>
  <si>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</si>
  <si>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</si>
  <si>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</si>
  <si>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</si>
  <si>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</si>
  <si>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</si>
  <si>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</si>
  <si>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</si>
  <si>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</si>
  <si>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</si>
  <si>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</si>
  <si>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</si>
  <si>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</si>
  <si>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</si>
  <si>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</si>
  <si>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</si>
  <si>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</si>
  <si>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</si>
  <si>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</si>
  <si>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</si>
  <si>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</si>
  <si>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</si>
  <si>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</si>
  <si>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</si>
  <si>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</si>
  <si>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</si>
  <si>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</si>
  <si>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</si>
  <si>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</si>
  <si>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</si>
  <si>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</si>
  <si>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</si>
  <si>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</si>
  <si>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</si>
  <si>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</si>
  <si>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</si>
  <si>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</si>
  <si>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</si>
  <si>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</si>
  <si>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</si>
  <si>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</si>
  <si>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</si>
  <si>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</si>
  <si>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</si>
  <si>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</si>
  <si>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</si>
  <si>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</si>
  <si>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</si>
  <si>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</si>
  <si>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</si>
  <si>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</si>
  <si>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</si>
  <si>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</si>
  <si>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</si>
  <si>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</si>
  <si>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</si>
  <si>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</si>
  <si>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</si>
  <si>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</si>
  <si>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</si>
  <si>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</si>
  <si>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</si>
  <si>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</si>
  <si>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</si>
  <si>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</si>
  <si>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</si>
  <si>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</si>
  <si>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</si>
  <si>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</si>
  <si>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</si>
  <si>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</si>
  <si>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</si>
  <si>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</si>
  <si>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</si>
  <si>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</si>
  <si>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</si>
  <si>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</si>
  <si>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</si>
  <si>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</si>
  <si>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</si>
  <si>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</si>
  <si>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</si>
  <si>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</si>
  <si>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</si>
  <si>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</si>
  <si>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</si>
  <si>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</si>
  <si>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</si>
  <si>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</si>
  <si>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</si>
  <si>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</si>
  <si>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</si>
  <si>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</si>
  <si>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</si>
  <si>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</si>
  <si>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</si>
  <si>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</si>
  <si>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</si>
  <si>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</si>
  <si>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</si>
  <si>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</si>
  <si>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</si>
  <si>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</si>
  <si>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</si>
  <si>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</si>
  <si>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</si>
  <si>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</si>
  <si>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</si>
  <si>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</si>
  <si>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</si>
  <si>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</si>
  <si>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</si>
  <si>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</si>
  <si>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</si>
  <si>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</si>
  <si>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</si>
  <si>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</si>
  <si>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</si>
  <si>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</si>
  <si>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</si>
  <si>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</si>
  <si>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</si>
  <si>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</si>
  <si>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</si>
  <si>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</si>
  <si>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</si>
  <si>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</si>
  <si>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</si>
  <si>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</si>
  <si>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</si>
  <si>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</si>
  <si>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</si>
  <si>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</si>
  <si>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</si>
  <si>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</si>
  <si>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</si>
  <si>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</si>
  <si>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</si>
  <si>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</si>
  <si>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</si>
  <si>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</si>
  <si>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</si>
  <si>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</si>
  <si>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</si>
  <si>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</si>
  <si>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</si>
  <si>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</si>
  <si>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</si>
  <si>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</si>
  <si>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</si>
  <si>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</si>
  <si>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</si>
  <si>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</si>
  <si>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</si>
  <si>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</si>
  <si>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</si>
  <si>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</si>
  <si>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</si>
  <si>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</si>
  <si>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</si>
  <si>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</si>
  <si>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</si>
  <si>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</si>
  <si>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</si>
  <si>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</si>
  <si>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</si>
  <si>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</si>
  <si>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</si>
  <si>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</si>
  <si>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</si>
  <si>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</si>
  <si>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</si>
  <si>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</si>
  <si>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</si>
  <si>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</si>
  <si>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</si>
  <si>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</si>
  <si>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</si>
  <si>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</si>
  <si>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</si>
  <si>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</si>
  <si>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</si>
  <si>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</si>
  <si>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</si>
  <si>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</si>
  <si>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</si>
  <si>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</si>
  <si>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</si>
  <si>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</si>
  <si>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</si>
  <si>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</si>
  <si>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</si>
  <si>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</si>
  <si>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</si>
  <si>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</si>
  <si>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</si>
  <si>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</si>
  <si>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</si>
  <si>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</si>
  <si>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</si>
  <si>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</si>
  <si>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</si>
  <si>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</si>
  <si>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</si>
  <si>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</si>
  <si>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</si>
  <si>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</si>
  <si>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</si>
  <si>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</si>
  <si>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</si>
  <si>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</si>
  <si>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</si>
  <si>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</si>
  <si>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</si>
  <si>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</si>
  <si>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</si>
  <si>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</si>
  <si>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</si>
  <si>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</si>
  <si>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</si>
  <si>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</si>
  <si>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</si>
  <si>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</si>
  <si>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</si>
  <si>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</si>
  <si>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</si>
  <si>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</si>
  <si>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</si>
  <si>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</si>
  <si>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</si>
  <si>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</si>
  <si>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</si>
  <si>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</si>
  <si>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</si>
  <si>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</si>
  <si>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</si>
  <si>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</si>
  <si>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</si>
  <si>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</si>
  <si>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</si>
  <si>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</si>
  <si>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</si>
  <si>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</si>
  <si>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</si>
  <si>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</si>
  <si>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</si>
  <si>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</si>
  <si>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</si>
  <si>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</si>
  <si>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</si>
  <si>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</si>
  <si>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</si>
  <si>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</si>
  <si>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</si>
  <si>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</si>
  <si>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</si>
  <si>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</si>
  <si>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</si>
  <si>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</si>
  <si>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</si>
  <si>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</si>
  <si>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</si>
  <si>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</si>
  <si>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</si>
  <si>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</si>
  <si>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</si>
  <si>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</si>
  <si>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</si>
  <si>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</si>
  <si>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</si>
  <si>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</si>
  <si>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</si>
  <si>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</si>
  <si>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</si>
  <si>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</si>
  <si>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</si>
  <si>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</si>
  <si>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</si>
  <si>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</si>
  <si>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</si>
  <si>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</si>
  <si>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</si>
  <si>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</si>
  <si>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</si>
  <si>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</si>
  <si>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</si>
  <si>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</si>
  <si>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</si>
  <si>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</si>
  <si>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</si>
  <si>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</si>
  <si>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</si>
  <si>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</si>
  <si>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</si>
  <si>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</si>
  <si>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</si>
  <si>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</si>
  <si>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</si>
  <si>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</si>
  <si>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</si>
  <si>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</si>
  <si>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</si>
  <si>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</si>
  <si>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</si>
  <si>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</si>
  <si>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</si>
  <si>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</si>
  <si>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</si>
  <si>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</si>
  <si>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</si>
  <si>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</si>
  <si>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</si>
  <si>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</si>
  <si>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</si>
  <si>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</si>
  <si>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</si>
  <si>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</si>
  <si>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</si>
  <si>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</si>
  <si>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</si>
  <si>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</si>
  <si>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</si>
  <si>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</si>
  <si>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</si>
  <si>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</si>
  <si>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</si>
  <si>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</si>
  <si>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</si>
  <si>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</si>
  <si>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</si>
  <si>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</si>
  <si>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</si>
  <si>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</si>
  <si>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</si>
  <si>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</si>
  <si>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</si>
  <si>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</si>
  <si>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</si>
  <si>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</si>
  <si>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</si>
  <si>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</si>
  <si>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</si>
  <si>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</si>
  <si>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</si>
  <si>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</si>
  <si>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</si>
  <si>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</si>
  <si>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</si>
  <si>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</si>
  <si>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</si>
  <si>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</si>
  <si>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</si>
  <si>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</si>
  <si>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</si>
  <si>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</si>
  <si>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</si>
  <si>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</si>
  <si>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</si>
  <si>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</si>
  <si>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</si>
  <si>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</si>
  <si>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</si>
  <si>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</si>
  <si>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</si>
  <si>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</si>
  <si>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</si>
  <si>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</si>
  <si>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</si>
  <si>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</si>
  <si>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</si>
  <si>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</si>
  <si>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</si>
  <si>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</si>
  <si>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</si>
  <si>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</si>
  <si>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</si>
  <si>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</si>
  <si>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</si>
  <si>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</si>
  <si>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</si>
  <si>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</si>
  <si>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</si>
  <si>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</si>
  <si>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</si>
  <si>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</si>
  <si>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</si>
  <si>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</si>
  <si>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</si>
  <si>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</si>
  <si>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</si>
  <si>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</si>
  <si>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</si>
  <si>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</si>
  <si>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</si>
  <si>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</si>
  <si>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</si>
  <si>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</si>
  <si>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</si>
  <si>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</si>
  <si>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</si>
  <si>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</si>
  <si>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</si>
  <si>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</si>
  <si>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</si>
  <si>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</si>
  <si>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</si>
  <si>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</si>
  <si>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</si>
  <si>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</si>
  <si>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</si>
  <si>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</si>
  <si>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</si>
  <si>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</si>
  <si>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</si>
  <si>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</si>
  <si>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</si>
  <si>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</si>
  <si>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</si>
  <si>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</si>
  <si>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</si>
  <si>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</si>
  <si>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</si>
  <si>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</si>
  <si>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</si>
  <si>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</si>
  <si>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</si>
  <si>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</si>
  <si>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</si>
  <si>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</si>
  <si>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</si>
  <si>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</si>
  <si>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</si>
  <si>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</si>
  <si>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</si>
  <si>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</si>
  <si>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</si>
  <si>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</si>
  <si>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</si>
  <si>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</si>
  <si>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</si>
  <si>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</si>
  <si>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</si>
  <si>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</si>
  <si>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</si>
  <si>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</si>
  <si>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</si>
  <si>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</si>
  <si>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</si>
  <si>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</si>
  <si>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</si>
  <si>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</si>
  <si>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</si>
  <si>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</si>
  <si>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</si>
  <si>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</si>
  <si>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</si>
  <si>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</si>
  <si>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</si>
  <si>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</si>
  <si>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</si>
  <si>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</si>
  <si>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</si>
  <si>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</si>
  <si>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</si>
  <si>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</si>
  <si>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</si>
  <si>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</si>
  <si>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</si>
  <si>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</si>
  <si>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</si>
  <si>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</si>
  <si>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</si>
  <si>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</si>
  <si>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</si>
  <si>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</si>
  <si>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</si>
  <si>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</si>
  <si>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</si>
  <si>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</si>
  <si>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</si>
  <si>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</si>
  <si>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</si>
  <si>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</si>
  <si>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</si>
  <si>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</si>
  <si>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</si>
  <si>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</si>
  <si>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</si>
  <si>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</si>
  <si>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</si>
  <si>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</si>
  <si>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</si>
  <si>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</si>
  <si>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</si>
  <si>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</si>
  <si>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</si>
  <si>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</si>
  <si>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</si>
  <si>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</si>
  <si>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</si>
  <si>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</si>
  <si>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</si>
  <si>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</si>
  <si>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</si>
  <si>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</si>
  <si>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</si>
  <si>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</si>
  <si>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</si>
  <si>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</si>
  <si>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</si>
  <si>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</si>
  <si>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</si>
  <si>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</si>
  <si>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</si>
  <si>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</si>
  <si>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</si>
  <si>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</si>
  <si>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</si>
  <si>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</si>
  <si>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</si>
  <si>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</si>
  <si>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</si>
  <si>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</si>
  <si>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</si>
  <si>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</si>
  <si>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</si>
  <si>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</si>
  <si>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</si>
  <si>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</si>
  <si>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</si>
  <si>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</si>
  <si>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</si>
  <si>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</si>
  <si>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</si>
  <si>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</si>
  <si>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</si>
  <si>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</si>
  <si>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</si>
  <si>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</si>
  <si>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</si>
  <si>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</si>
  <si>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</si>
  <si>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</si>
  <si>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</si>
  <si>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</si>
  <si>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</si>
  <si>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</si>
  <si>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</si>
  <si>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</si>
  <si>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</si>
  <si>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</si>
  <si>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</si>
  <si>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</si>
  <si>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</si>
  <si>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</si>
  <si>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</si>
  <si>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</si>
  <si>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</si>
  <si>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</si>
  <si>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</si>
  <si>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</si>
  <si>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</si>
  <si>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</si>
  <si>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</si>
  <si>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</si>
  <si>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</si>
  <si>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</si>
  <si>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</si>
  <si>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</si>
  <si>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</si>
  <si>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</si>
  <si>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</si>
  <si>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</si>
  <si>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</si>
  <si>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</si>
  <si>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</si>
  <si>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</si>
  <si>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</si>
  <si>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</si>
  <si>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</si>
  <si>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</si>
  <si>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</si>
  <si>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</si>
  <si>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</si>
  <si>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</si>
  <si>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</si>
  <si>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</si>
  <si>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</si>
  <si>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</si>
  <si>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</si>
  <si>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</si>
  <si>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</si>
  <si>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</si>
  <si>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</si>
  <si>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</si>
  <si>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</si>
  <si>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</si>
  <si>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</si>
  <si>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</si>
  <si>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</si>
  <si>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</si>
  <si>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</si>
  <si>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</si>
  <si>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</si>
  <si>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</si>
  <si>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</si>
  <si>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</si>
  <si>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</si>
  <si>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</si>
  <si>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</si>
  <si>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</si>
  <si>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</si>
  <si>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</si>
  <si>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</si>
  <si>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</si>
  <si>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</si>
  <si>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</si>
  <si>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</si>
  <si>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</si>
  <si>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</si>
  <si>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</si>
  <si>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</si>
  <si>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</si>
  <si>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</si>
  <si>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</si>
  <si>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</si>
  <si>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</si>
  <si>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</si>
  <si>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</si>
  <si>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</si>
  <si>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</si>
  <si>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</si>
  <si>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</si>
  <si>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</si>
  <si>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</si>
  <si>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</si>
  <si>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</si>
  <si>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</si>
  <si>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</si>
  <si>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</si>
  <si>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</si>
  <si>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</si>
  <si>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</si>
  <si>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</si>
  <si>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</si>
  <si>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</si>
  <si>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</si>
  <si>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</si>
  <si>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</si>
  <si>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</si>
  <si>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</si>
  <si>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</si>
  <si>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</si>
  <si>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</si>
  <si>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</si>
  <si>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</si>
  <si>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</si>
  <si>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</si>
  <si>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</si>
  <si>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</si>
  <si>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</si>
  <si>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</si>
  <si>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</si>
  <si>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</si>
  <si>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</si>
  <si>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</si>
  <si>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</si>
  <si>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</si>
  <si>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</si>
  <si>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</si>
  <si>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</si>
  <si>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</si>
  <si>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</si>
  <si>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</si>
  <si>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</si>
  <si>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</si>
  <si>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</si>
  <si>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</si>
  <si>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</si>
  <si>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</si>
  <si>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</si>
  <si>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</si>
  <si>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</si>
  <si>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</si>
  <si>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</si>
  <si>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</si>
  <si>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</si>
  <si>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</si>
  <si>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</si>
  <si>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</si>
  <si>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</si>
  <si>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</si>
  <si>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</si>
  <si>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</si>
  <si>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</si>
  <si>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</si>
  <si>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</si>
  <si>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</si>
  <si>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</si>
  <si>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</si>
  <si>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</si>
  <si>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</si>
  <si>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</si>
  <si>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</si>
  <si>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</si>
  <si>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</si>
  <si>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</si>
  <si>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</si>
  <si>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</si>
  <si>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</si>
  <si>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</si>
  <si>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</si>
  <si>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</si>
  <si>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</si>
  <si>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</si>
  <si>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</si>
  <si>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</si>
  <si>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</si>
  <si>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</si>
  <si>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</si>
  <si>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</si>
  <si>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</si>
  <si>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</si>
  <si>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</si>
  <si>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</si>
  <si>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</si>
  <si>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</si>
  <si>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</si>
  <si>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</si>
  <si>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</si>
  <si>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</si>
  <si>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</si>
  <si>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</si>
  <si>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</si>
  <si>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</si>
  <si>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</si>
  <si>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</si>
  <si>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</si>
  <si>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</si>
  <si>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</si>
  <si>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</si>
  <si>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</si>
  <si>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</si>
  <si>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</si>
  <si>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</si>
  <si>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</si>
  <si>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</si>
  <si>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</si>
  <si>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</si>
  <si>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</si>
  <si>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</si>
  <si>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</si>
  <si>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</si>
  <si>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</si>
  <si>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</si>
  <si>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</si>
  <si>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</si>
  <si>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</si>
  <si>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</si>
  <si>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</si>
  <si>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</si>
  <si>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</si>
  <si>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</si>
  <si>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</si>
  <si>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</si>
  <si>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</si>
  <si>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</si>
  <si>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</si>
  <si>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</si>
  <si>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</si>
  <si>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</si>
  <si>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</si>
  <si>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</si>
  <si>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</si>
  <si>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</si>
  <si>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</si>
  <si>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</si>
  <si>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</si>
  <si>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</si>
  <si>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</si>
  <si>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</si>
  <si>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</si>
  <si>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</si>
  <si>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</si>
  <si>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</si>
  <si>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</si>
  <si>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</si>
  <si>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</si>
  <si>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</si>
  <si>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</si>
  <si>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</si>
  <si>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</si>
  <si>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</si>
  <si>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</si>
  <si>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</si>
  <si>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</si>
  <si>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</si>
  <si>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</si>
  <si>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</si>
  <si>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</si>
  <si>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</si>
  <si>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</si>
  <si>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</si>
  <si>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</si>
  <si>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</si>
  <si>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</si>
  <si>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</si>
  <si>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</si>
  <si>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</si>
  <si>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</si>
  <si>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</si>
  <si>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</si>
  <si>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</si>
  <si>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</si>
  <si>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</si>
  <si>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</si>
  <si>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</si>
  <si>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</si>
  <si>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</si>
  <si>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</si>
  <si>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</si>
  <si>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</si>
  <si>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</si>
  <si>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</si>
  <si>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</si>
  <si>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</si>
  <si>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</si>
  <si>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</si>
  <si>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</si>
  <si>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</si>
  <si>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</si>
  <si>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</si>
  <si>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</si>
  <si>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</si>
  <si>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</si>
  <si>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</si>
  <si>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</si>
  <si>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</si>
  <si>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</si>
  <si>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</si>
  <si>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</si>
  <si>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</si>
  <si>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</si>
  <si>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</si>
  <si>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</si>
  <si>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</si>
  <si>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</si>
  <si>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</si>
  <si>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</si>
  <si>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</si>
  <si>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</si>
  <si>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</si>
  <si>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</si>
  <si>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</si>
  <si>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</si>
  <si>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</si>
  <si>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</si>
  <si>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</si>
  <si>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</si>
  <si>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</si>
  <si>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</si>
  <si>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</si>
  <si>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</si>
  <si>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</si>
  <si>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</si>
  <si>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</si>
  <si>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</si>
  <si>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</si>
  <si>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</si>
  <si>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</si>
  <si>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</si>
  <si>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</si>
  <si>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</si>
  <si>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</si>
  <si>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</si>
  <si>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</si>
  <si>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</si>
  <si>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</si>
  <si>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</si>
  <si>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</si>
  <si>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</si>
  <si>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</si>
  <si>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</si>
  <si>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</si>
  <si>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</si>
  <si>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</si>
  <si>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</si>
  <si>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</si>
  <si>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</si>
  <si>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</si>
  <si>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</si>
  <si>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</si>
  <si>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</si>
  <si>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</si>
  <si>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</si>
  <si>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</si>
  <si>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</si>
  <si>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</si>
  <si>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</si>
  <si>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</si>
  <si>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</si>
  <si>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</si>
  <si>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</si>
  <si>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</si>
  <si>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</si>
  <si>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</si>
  <si>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</si>
  <si>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</si>
  <si>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</si>
  <si>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</si>
  <si>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</si>
  <si>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</si>
  <si>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</si>
  <si>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</si>
  <si>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</si>
  <si>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</si>
  <si>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</si>
  <si>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</si>
  <si>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</si>
  <si>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</si>
  <si>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</si>
  <si>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</si>
  <si>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</si>
  <si>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</si>
  <si>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</si>
  <si>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</si>
  <si>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</si>
  <si>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</si>
  <si>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</si>
  <si>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</si>
  <si>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</si>
  <si>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</si>
  <si>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</si>
  <si>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</si>
  <si>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</si>
  <si>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</si>
  <si>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</si>
  <si>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</si>
  <si>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</si>
  <si>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</si>
  <si>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</si>
  <si>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</si>
  <si>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</si>
  <si>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</si>
  <si>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</si>
  <si>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</si>
  <si>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</si>
  <si>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</si>
  <si>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</si>
  <si>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</si>
  <si>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</si>
  <si>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</si>
  <si>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</si>
  <si>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</si>
  <si>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</si>
  <si>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</si>
  <si>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</si>
  <si>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</si>
  <si>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</si>
  <si>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</si>
  <si>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</si>
  <si>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</si>
  <si>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</si>
  <si>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</si>
  <si>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</si>
  <si>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</si>
  <si>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</si>
  <si>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</si>
  <si>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</si>
  <si>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</si>
  <si>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</si>
  <si>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</si>
  <si>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</si>
  <si>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</si>
  <si>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</si>
  <si>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</si>
  <si>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</si>
  <si>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</si>
  <si>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</si>
  <si>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</si>
  <si>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</si>
  <si>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</si>
  <si>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</si>
  <si>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</si>
  <si>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</si>
  <si>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</si>
  <si>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</si>
  <si>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</si>
  <si>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</si>
  <si>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</si>
  <si>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</si>
  <si>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</si>
  <si>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</si>
  <si>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</si>
  <si>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</si>
  <si>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</si>
  <si>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</si>
  <si>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</si>
  <si>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</si>
  <si>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</si>
  <si>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</si>
  <si>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</si>
  <si>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</si>
  <si>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</si>
  <si>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</si>
  <si>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</si>
  <si>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</si>
  <si>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</si>
  <si>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</si>
  <si>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</si>
  <si>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</si>
  <si>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</si>
  <si>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</si>
  <si>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</si>
  <si>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</si>
  <si>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</si>
  <si>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</si>
  <si>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</si>
  <si>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</si>
  <si>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</si>
  <si>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</si>
  <si>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</si>
  <si>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</si>
  <si>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</si>
  <si>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</si>
  <si>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</si>
  <si>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</si>
  <si>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</si>
  <si>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</si>
  <si>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</si>
  <si>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</si>
  <si>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</si>
  <si>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</si>
  <si>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</si>
  <si>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</si>
  <si>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</si>
  <si>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</si>
  <si>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</si>
  <si>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</si>
  <si>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</si>
  <si>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</si>
  <si>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</si>
  <si>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</si>
  <si>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</si>
  <si>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</si>
  <si>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</si>
  <si>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</si>
  <si>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</si>
  <si>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</si>
  <si>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</si>
  <si>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</si>
  <si>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</si>
  <si>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</si>
  <si>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</si>
  <si>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</si>
  <si>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</si>
  <si>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</si>
  <si>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</si>
  <si>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</si>
  <si>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</si>
  <si>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</si>
  <si>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</si>
  <si>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</si>
  <si>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</si>
  <si>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</si>
  <si>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</si>
  <si>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</si>
  <si>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</si>
  <si>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</si>
  <si>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</si>
  <si>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</si>
  <si>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</si>
  <si>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</si>
  <si>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</si>
  <si>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</si>
  <si>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</si>
  <si>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</si>
  <si>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</si>
  <si>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</si>
  <si>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</si>
  <si>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</si>
  <si>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</si>
  <si>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</si>
  <si>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</si>
  <si>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</si>
  <si>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</si>
  <si>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</si>
  <si>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</si>
  <si>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</si>
  <si>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</si>
  <si>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</si>
  <si>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</si>
  <si>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</si>
  <si>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</si>
  <si>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</si>
  <si>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</si>
  <si>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</si>
  <si>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</si>
  <si>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</si>
  <si>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</si>
  <si>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</si>
  <si>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</si>
  <si>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</si>
  <si>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</si>
  <si>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</si>
  <si>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</si>
  <si>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</si>
  <si>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</si>
  <si>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</si>
  <si>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</si>
  <si>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</si>
  <si>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</si>
  <si>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</si>
  <si>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</si>
  <si>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</si>
  <si>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</si>
  <si>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</si>
  <si>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</si>
  <si>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</si>
  <si>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</si>
  <si>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</si>
  <si>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</si>
  <si>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</si>
  <si>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</si>
  <si>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</si>
  <si>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</si>
  <si>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</si>
  <si>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</si>
  <si>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</si>
  <si>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</si>
  <si>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</si>
  <si>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</si>
  <si>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</si>
  <si>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</si>
  <si>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</si>
  <si>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</si>
  <si>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</si>
  <si>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</si>
  <si>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</si>
  <si>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</si>
  <si>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</si>
  <si>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</si>
  <si>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</si>
  <si>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</si>
  <si>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</si>
  <si>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</si>
  <si>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</si>
  <si>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</si>
  <si>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</si>
  <si>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</si>
  <si>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</si>
  <si>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</si>
  <si>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</si>
  <si>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</si>
  <si>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</si>
  <si>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</si>
  <si>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</si>
  <si>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</si>
  <si>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</si>
  <si>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</si>
  <si>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</si>
  <si>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</si>
  <si>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</si>
  <si>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</si>
  <si>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</si>
  <si>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</si>
  <si>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</si>
  <si>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</si>
  <si>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</si>
  <si>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</si>
  <si>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</si>
  <si>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</si>
  <si>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</si>
  <si>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</si>
  <si>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</si>
  <si>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</si>
  <si>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</si>
  <si>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</si>
  <si>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</si>
  <si>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</si>
  <si>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</si>
  <si>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</si>
  <si>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</si>
  <si>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</si>
  <si>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</si>
  <si>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</si>
  <si>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</si>
  <si>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</si>
  <si>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</si>
  <si>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</si>
  <si>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</si>
  <si>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</si>
  <si>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</si>
  <si>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</si>
  <si>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</si>
  <si>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</si>
  <si>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</si>
  <si>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</si>
  <si>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</si>
  <si>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</si>
  <si>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</si>
  <si>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</si>
  <si>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</si>
  <si>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</si>
  <si>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</si>
  <si>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</si>
  <si>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</si>
  <si>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</si>
  <si>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</si>
  <si>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</si>
  <si>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</si>
  <si>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</si>
  <si>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</si>
  <si>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</si>
  <si>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</si>
  <si>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</si>
  <si>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</si>
  <si>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</si>
  <si>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</si>
  <si>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</si>
  <si>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</si>
  <si>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</si>
  <si>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</si>
  <si>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</si>
  <si>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</si>
  <si>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</si>
  <si>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</si>
  <si>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</si>
  <si>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</si>
  <si>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</si>
  <si>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</si>
  <si>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</si>
  <si>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</si>
  <si>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</si>
  <si>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</si>
  <si>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</si>
  <si>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</si>
  <si>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</si>
  <si>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</si>
  <si>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</si>
  <si>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</si>
  <si>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</si>
  <si>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</si>
  <si>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</si>
  <si>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</si>
  <si>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</si>
  <si>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</si>
  <si>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</si>
  <si>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</si>
  <si>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</si>
  <si>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</si>
  <si>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</si>
  <si>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</si>
  <si>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</si>
  <si>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</si>
  <si>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</si>
  <si>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</si>
  <si>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</si>
  <si>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</si>
  <si>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</si>
  <si>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</si>
  <si>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</si>
  <si>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</si>
  <si>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</si>
  <si>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</si>
  <si>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</si>
  <si>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</si>
  <si>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</si>
  <si>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</si>
  <si>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</si>
  <si>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</si>
  <si>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</si>
  <si>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</si>
  <si>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</si>
  <si>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</si>
  <si>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</si>
  <si>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</si>
  <si>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</si>
  <si>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</si>
  <si>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</si>
  <si>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</si>
  <si>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</si>
  <si>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</si>
  <si>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</si>
  <si>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</si>
  <si>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</si>
  <si>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</si>
  <si>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</si>
  <si>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</si>
  <si>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</si>
  <si>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</si>
  <si>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</si>
  <si>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</si>
  <si>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</si>
  <si>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</si>
  <si>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</si>
  <si>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</si>
  <si>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</si>
  <si>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</si>
  <si>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</si>
  <si>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</si>
  <si>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</si>
  <si>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</si>
  <si>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</si>
  <si>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</si>
  <si>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</si>
  <si>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</si>
  <si>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</si>
  <si>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</si>
  <si>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</si>
  <si>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</si>
  <si>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</si>
  <si>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</si>
  <si>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</si>
  <si>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</si>
  <si>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</si>
  <si>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</si>
  <si>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</si>
  <si>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</si>
  <si>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</si>
  <si>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</si>
  <si>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</si>
  <si>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</si>
  <si>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</si>
  <si>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</si>
  <si>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</si>
  <si>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</si>
  <si>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</si>
  <si>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</si>
  <si>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</si>
  <si>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</si>
  <si>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</si>
  <si>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</si>
  <si>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</si>
  <si>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</si>
  <si>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</si>
  <si>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</si>
  <si>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</si>
  <si>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</si>
  <si>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</si>
  <si>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</si>
  <si>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</si>
  <si>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</si>
  <si>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</si>
  <si>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</si>
  <si>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</si>
  <si>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</si>
  <si>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</si>
  <si>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</si>
  <si>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</si>
  <si>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</si>
  <si>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</si>
  <si>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</si>
  <si>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</si>
  <si>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</si>
  <si>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</si>
  <si>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</si>
  <si>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</si>
  <si>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</si>
  <si>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</si>
  <si>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</si>
  <si>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</si>
  <si>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</si>
  <si>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</si>
  <si>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</si>
  <si>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</si>
  <si>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</si>
  <si>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</si>
  <si>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</si>
  <si>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</si>
  <si>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</si>
  <si>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</si>
  <si>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</si>
  <si>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</si>
  <si>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</si>
  <si>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</si>
  <si>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</si>
  <si>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</si>
  <si>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</si>
  <si>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</si>
  <si>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</si>
  <si>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</si>
  <si>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</si>
  <si>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</si>
  <si>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</si>
  <si>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</si>
  <si>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</si>
  <si>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</si>
  <si>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</si>
  <si>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</si>
  <si>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</si>
  <si>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</si>
  <si>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</si>
  <si>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</si>
  <si>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</si>
  <si>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</si>
  <si>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</si>
  <si>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</si>
  <si>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</si>
  <si>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</si>
  <si>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</si>
  <si>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</si>
  <si>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</si>
  <si>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</si>
  <si>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</si>
  <si>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</si>
  <si>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</si>
  <si>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</si>
  <si>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</si>
  <si>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</si>
  <si>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</si>
  <si>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</si>
  <si>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</si>
  <si>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</si>
  <si>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</si>
  <si>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</si>
  <si>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</si>
  <si>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</si>
  <si>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</si>
  <si>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</si>
  <si>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</si>
  <si>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</si>
  <si>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</si>
  <si>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</si>
  <si>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</si>
  <si>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</si>
  <si>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</si>
  <si>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</si>
  <si>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</si>
  <si>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</si>
  <si>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</si>
  <si>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</si>
  <si>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</si>
  <si>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</si>
  <si>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</si>
  <si>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</si>
  <si>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</si>
  <si>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</si>
  <si>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</si>
  <si>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</si>
  <si>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</si>
  <si>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</si>
  <si>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</si>
  <si>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</si>
  <si>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</si>
  <si>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</si>
  <si>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</si>
  <si>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</si>
  <si>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</si>
  <si>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</si>
  <si>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</si>
  <si>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</si>
  <si>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</si>
  <si>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</si>
  <si>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</si>
  <si>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</si>
  <si>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</si>
  <si>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</si>
  <si>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</si>
  <si>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</si>
  <si>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</si>
  <si>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</si>
  <si>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</si>
  <si>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</si>
  <si>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</si>
  <si>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</si>
  <si>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</si>
  <si>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</si>
  <si>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</si>
  <si>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</si>
  <si>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</si>
  <si>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</si>
  <si>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</si>
  <si>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</si>
  <si>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</si>
  <si>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</si>
  <si>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</si>
  <si>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</si>
  <si>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</si>
  <si>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</si>
  <si>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</si>
  <si>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</si>
  <si>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</si>
  <si>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</si>
  <si>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</si>
  <si>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</si>
  <si>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</si>
  <si>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</si>
  <si>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</si>
  <si>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</si>
  <si>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</si>
  <si>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</si>
  <si>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</si>
  <si>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</si>
  <si>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</si>
  <si>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</si>
  <si>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</si>
  <si>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</si>
  <si>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</si>
  <si>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</si>
  <si>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</si>
  <si>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</si>
  <si>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</si>
  <si>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</si>
  <si>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</si>
  <si>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</si>
  <si>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</si>
  <si>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</si>
  <si>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</si>
  <si>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</si>
  <si>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</si>
  <si>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</si>
  <si>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</si>
  <si>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</si>
  <si>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</si>
  <si>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</si>
  <si>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</si>
  <si>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</si>
  <si>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</si>
  <si>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</si>
  <si>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</si>
  <si>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</si>
  <si>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</si>
  <si>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</si>
  <si>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</si>
  <si>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</si>
  <si>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</si>
  <si>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</si>
  <si>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</si>
  <si>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</si>
  <si>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</si>
  <si>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</si>
  <si>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</si>
  <si>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</si>
  <si>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</si>
  <si>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</si>
  <si>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</si>
  <si>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</si>
  <si>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</si>
  <si>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</si>
  <si>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</si>
  <si>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</si>
  <si>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</si>
  <si>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</si>
  <si>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</si>
  <si>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</si>
  <si>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</si>
  <si>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</si>
  <si>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</si>
  <si>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</si>
  <si>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</si>
  <si>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</si>
  <si>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</si>
  <si>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</si>
  <si>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</si>
  <si>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</si>
  <si>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</si>
  <si>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</si>
  <si>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</si>
  <si>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</si>
  <si>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</si>
  <si>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</si>
  <si>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</si>
  <si>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</si>
  <si>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</si>
  <si>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</si>
  <si>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</si>
  <si>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</si>
  <si>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</si>
  <si>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</si>
  <si>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</si>
  <si>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</si>
  <si>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</si>
  <si>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</si>
  <si>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</si>
  <si>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</si>
  <si>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</si>
  <si>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</si>
  <si>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</si>
  <si>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</si>
  <si>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</si>
  <si>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</si>
  <si>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</si>
  <si>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</si>
  <si>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</si>
  <si>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</si>
  <si>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</si>
  <si>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</si>
  <si>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</si>
  <si>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</si>
  <si>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</si>
  <si>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</si>
  <si>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</si>
  <si>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</si>
  <si>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</si>
  <si>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</si>
  <si>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</si>
  <si>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</si>
  <si>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</si>
  <si>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</si>
  <si>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</si>
  <si>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</si>
  <si>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</si>
  <si>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</si>
  <si>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</si>
  <si>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</si>
  <si>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</si>
  <si>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</si>
  <si>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</si>
  <si>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</si>
  <si>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</si>
  <si>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</si>
  <si>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</si>
  <si>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</si>
  <si>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</si>
  <si>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</si>
  <si>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</si>
  <si>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</si>
  <si>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</si>
  <si>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</si>
  <si>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</si>
  <si>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</si>
  <si>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</si>
  <si>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</si>
  <si>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</si>
  <si>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</si>
  <si>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</si>
  <si>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</si>
  <si>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</si>
  <si>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</si>
  <si>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</si>
  <si>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</si>
  <si>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</si>
  <si>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</si>
  <si>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</si>
  <si>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</si>
  <si>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</si>
  <si>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</si>
  <si>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</si>
  <si>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</si>
  <si>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</si>
  <si>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</si>
  <si>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</si>
  <si>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</si>
  <si>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</si>
  <si>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</si>
  <si>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</si>
  <si>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</si>
  <si>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</si>
  <si>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</si>
  <si>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</si>
  <si>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</si>
  <si>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</si>
  <si>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</si>
  <si>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</si>
  <si>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</si>
  <si>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</si>
  <si>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</si>
  <si>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</si>
  <si>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</si>
  <si>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</si>
  <si>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</si>
  <si>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</si>
  <si>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</si>
  <si>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</si>
  <si>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</si>
  <si>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</si>
  <si>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</si>
  <si>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</si>
  <si>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</si>
  <si>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</si>
  <si>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</si>
  <si>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</si>
  <si>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</si>
  <si>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</si>
  <si>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</si>
  <si>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</si>
  <si>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</si>
  <si>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</si>
  <si>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</si>
  <si>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</si>
  <si>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</si>
  <si>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</si>
  <si>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</si>
  <si>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</si>
  <si>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</si>
  <si>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</si>
  <si>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</si>
  <si>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</si>
  <si>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</si>
  <si>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</si>
  <si>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</si>
  <si>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</si>
  <si>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</si>
  <si>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</si>
  <si>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</si>
  <si>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</si>
  <si>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</si>
  <si>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</si>
  <si>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</si>
  <si>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</si>
  <si>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</si>
  <si>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</si>
  <si>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</si>
  <si>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</si>
  <si>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</si>
  <si>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</si>
  <si>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</si>
  <si>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</si>
  <si>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</si>
  <si>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</si>
  <si>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</si>
  <si>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</si>
  <si>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</si>
  <si>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</si>
  <si>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</si>
  <si>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</si>
  <si>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</si>
  <si>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</si>
  <si>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</si>
  <si>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</si>
  <si>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</si>
  <si>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</si>
  <si>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</si>
  <si>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</si>
  <si>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</si>
  <si>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</si>
  <si>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</si>
  <si>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</si>
  <si>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</si>
  <si>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</si>
  <si>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</si>
  <si>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</si>
  <si>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</si>
  <si>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</si>
  <si>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</si>
  <si>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</si>
  <si>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</si>
  <si>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</si>
  <si>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</si>
  <si>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</si>
  <si>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</si>
  <si>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</si>
  <si>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</si>
  <si>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</si>
  <si>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</si>
  <si>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</si>
  <si>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</si>
  <si>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</si>
  <si>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</si>
  <si>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</si>
  <si>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</si>
  <si>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</si>
  <si>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</si>
  <si>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</si>
  <si>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</si>
  <si>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</si>
  <si>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</si>
  <si>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</si>
  <si>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</si>
  <si>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</si>
  <si>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</si>
  <si>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</si>
  <si>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</si>
  <si>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</si>
  <si>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</si>
  <si>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</si>
  <si>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</si>
  <si>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</si>
  <si>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</si>
  <si>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</si>
  <si>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</si>
  <si>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</si>
  <si>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</si>
  <si>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</si>
  <si>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</si>
  <si>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</si>
  <si>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</si>
  <si>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</si>
  <si>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</si>
  <si>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</si>
  <si>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</si>
  <si>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</si>
  <si>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</si>
  <si>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</si>
  <si>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</si>
  <si>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</si>
  <si>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</si>
  <si>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</si>
  <si>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</si>
  <si>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</si>
  <si>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</si>
  <si>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</si>
  <si>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</si>
  <si>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</si>
  <si>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</si>
  <si>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</si>
  <si>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</si>
  <si>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</si>
  <si>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</si>
  <si>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</si>
  <si>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</si>
  <si>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</si>
  <si>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</si>
  <si>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</si>
  <si>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</si>
  <si>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</si>
  <si>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</si>
  <si>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</si>
  <si>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</si>
  <si>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</si>
  <si>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</si>
  <si>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</si>
  <si>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</si>
  <si>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</si>
  <si>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</si>
  <si>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</si>
  <si>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</si>
  <si>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</si>
  <si>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</si>
  <si>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</si>
  <si>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</si>
  <si>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</si>
  <si>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</si>
  <si>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</si>
  <si>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</si>
  <si>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</si>
  <si>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</si>
  <si>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</si>
  <si>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</si>
  <si>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</si>
  <si>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</si>
  <si>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</si>
  <si>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</si>
  <si>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</si>
  <si>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</si>
  <si>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</si>
  <si>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</si>
  <si>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</si>
  <si>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</si>
  <si>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</si>
  <si>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</si>
  <si>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</si>
  <si>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</si>
  <si>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</si>
  <si>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</si>
  <si>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</si>
  <si>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</si>
  <si>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</si>
  <si>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</si>
  <si>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</si>
  <si>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</si>
  <si>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</si>
  <si>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</si>
  <si>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</si>
  <si>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</si>
  <si>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</si>
  <si>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</si>
  <si>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</si>
  <si>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</si>
  <si>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</si>
  <si>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</si>
  <si>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</si>
  <si>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</si>
  <si>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</si>
  <si>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</si>
  <si>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</si>
  <si>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</si>
  <si>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</si>
  <si>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</si>
  <si>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</si>
  <si>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</si>
  <si>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</si>
  <si>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</si>
  <si>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</si>
  <si>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</si>
  <si>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</si>
  <si>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</si>
  <si>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</si>
  <si>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</si>
  <si>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</si>
  <si>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</si>
  <si>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</si>
  <si>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</si>
  <si>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</si>
  <si>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</si>
  <si>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</si>
  <si>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</si>
  <si>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</si>
  <si>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</si>
  <si>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</si>
  <si>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</si>
  <si>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</si>
  <si>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</si>
  <si>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</si>
  <si>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</si>
  <si>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</si>
  <si>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</si>
  <si>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</si>
  <si>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</si>
  <si>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</si>
  <si>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</si>
  <si>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</si>
  <si>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</si>
  <si>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</si>
  <si>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</si>
  <si>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</si>
  <si>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</si>
  <si>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</si>
  <si>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</si>
  <si>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</si>
  <si>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</si>
  <si>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</si>
  <si>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</si>
  <si>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</si>
  <si>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</si>
  <si>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</si>
  <si>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</si>
  <si>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</si>
  <si>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</si>
  <si>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</si>
  <si>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</si>
  <si>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</si>
  <si>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</si>
  <si>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</si>
  <si>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</si>
  <si>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</si>
  <si>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</si>
  <si>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</si>
  <si>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</si>
  <si>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</si>
  <si>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</si>
  <si>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</si>
  <si>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</si>
  <si>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</si>
  <si>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</si>
  <si>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</si>
  <si>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</si>
  <si>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</si>
  <si>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</si>
  <si>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</si>
  <si>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</si>
  <si>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</si>
  <si>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</si>
  <si>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</si>
  <si>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</si>
  <si>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</si>
  <si>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</si>
  <si>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</si>
  <si>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</si>
  <si>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</si>
  <si>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</si>
  <si>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</si>
  <si>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</si>
  <si>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</si>
  <si>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</si>
  <si>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</si>
  <si>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</si>
  <si>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</si>
  <si>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</si>
  <si>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</si>
  <si>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</si>
  <si>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</si>
  <si>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</si>
  <si>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</si>
  <si>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</si>
  <si>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</si>
  <si>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</si>
  <si>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</si>
  <si>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</si>
  <si>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</si>
  <si>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</si>
  <si>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</si>
  <si>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</si>
  <si>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</si>
  <si>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</si>
  <si>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</si>
  <si>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</si>
  <si>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</si>
  <si>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</si>
  <si>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</si>
  <si>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</si>
  <si>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</si>
  <si>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</si>
  <si>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</si>
  <si>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</si>
  <si>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</si>
  <si>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</si>
  <si>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</si>
  <si>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</si>
  <si>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</si>
  <si>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</si>
  <si>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</si>
  <si>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</si>
  <si>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</si>
  <si>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</si>
  <si>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</si>
  <si>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</si>
  <si>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</si>
  <si>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</si>
  <si>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</si>
  <si>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</si>
  <si>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</si>
  <si>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</si>
  <si>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</si>
  <si>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</si>
  <si>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</si>
  <si>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</si>
  <si>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</si>
  <si>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</si>
  <si>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</si>
  <si>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</si>
  <si>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</si>
  <si>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</si>
  <si>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</si>
  <si>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</si>
  <si>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</si>
  <si>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</si>
  <si>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</si>
  <si>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</si>
  <si>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</si>
  <si>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</si>
  <si>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</si>
  <si>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</si>
  <si>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</si>
  <si>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</si>
  <si>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</si>
  <si>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</si>
  <si>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</si>
  <si>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</si>
  <si>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</si>
  <si>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</si>
  <si>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</si>
  <si>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</si>
  <si>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</si>
  <si>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</si>
  <si>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</si>
  <si>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</si>
  <si>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</si>
  <si>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</si>
  <si>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</si>
  <si>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</si>
  <si>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</si>
  <si>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</si>
  <si>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</si>
  <si>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</si>
  <si>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</si>
  <si>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</si>
  <si>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</si>
  <si>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</si>
  <si>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</si>
  <si>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</si>
  <si>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</si>
  <si>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</si>
  <si>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</si>
  <si>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</si>
  <si>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</si>
  <si>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</si>
  <si>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</si>
  <si>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</si>
  <si>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</si>
  <si>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</si>
  <si>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</si>
  <si>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</si>
  <si>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</si>
  <si>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</si>
  <si>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</si>
  <si>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</si>
  <si>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</si>
  <si>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</si>
  <si>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</si>
  <si>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</si>
  <si>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</si>
  <si>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</si>
  <si>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</si>
  <si>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</si>
  <si>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</si>
  <si>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</si>
  <si>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</si>
  <si>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</si>
  <si>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</si>
  <si>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</si>
  <si>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</si>
  <si>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</si>
  <si>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</si>
  <si>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</si>
  <si>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</si>
  <si>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</si>
  <si>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</si>
  <si>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</si>
  <si>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</si>
  <si>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</si>
  <si>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</si>
  <si>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</si>
  <si>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</si>
  <si>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</si>
  <si>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</si>
  <si>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</si>
  <si>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</si>
  <si>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</si>
  <si>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</si>
  <si>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</si>
  <si>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</si>
  <si>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</si>
  <si>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</si>
  <si>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</si>
  <si>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</si>
  <si>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</si>
  <si>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</si>
  <si>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</si>
  <si>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</si>
  <si>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</si>
  <si>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</si>
  <si>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</si>
  <si>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</si>
  <si>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</si>
  <si>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</si>
  <si>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</si>
  <si>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</si>
  <si>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</si>
  <si>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</si>
  <si>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</si>
  <si>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</si>
  <si>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</si>
  <si>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</si>
  <si>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</si>
  <si>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</si>
  <si>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</si>
  <si>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</si>
  <si>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</si>
  <si>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</si>
  <si>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</si>
  <si>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</si>
  <si>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</si>
  <si>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</si>
  <si>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</si>
  <si>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</si>
  <si>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</si>
  <si>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</si>
  <si>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</si>
  <si>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</si>
  <si>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</si>
  <si>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</si>
  <si>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</si>
  <si>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</si>
  <si>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</si>
  <si>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</si>
  <si>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</si>
  <si>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</si>
  <si>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</si>
  <si>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</si>
  <si>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</si>
  <si>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</si>
  <si>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</si>
  <si>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</si>
  <si>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</si>
  <si>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</si>
  <si>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</si>
  <si>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</si>
  <si>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</si>
  <si>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</si>
  <si>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</si>
  <si>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</si>
  <si>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</si>
  <si>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</si>
  <si>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</si>
  <si>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</si>
  <si>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</si>
  <si>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</si>
  <si>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</si>
  <si>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</si>
  <si>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</si>
  <si>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</si>
  <si>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</si>
  <si>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</si>
  <si>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</si>
  <si>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</si>
  <si>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</si>
  <si>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</si>
  <si>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</si>
  <si>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</si>
  <si>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</si>
  <si>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</si>
  <si>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</si>
  <si>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</si>
  <si>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</si>
  <si>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</si>
  <si>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</si>
  <si>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</si>
  <si>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</si>
  <si>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</si>
  <si>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</si>
  <si>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</si>
  <si>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</si>
  <si>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</si>
  <si>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</si>
  <si>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</si>
  <si>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</si>
  <si>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</si>
  <si>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</si>
  <si>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</si>
  <si>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</si>
  <si>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</si>
  <si>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</si>
  <si>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</si>
  <si>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</si>
  <si>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</si>
  <si>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</si>
  <si>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</si>
  <si>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</si>
  <si>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</si>
  <si>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</si>
  <si>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</si>
  <si>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</si>
  <si>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</si>
  <si>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</si>
  <si>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</si>
  <si>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</si>
  <si>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</si>
  <si>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</si>
  <si>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</si>
  <si>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</si>
  <si>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</si>
  <si>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</si>
  <si>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</si>
  <si>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</si>
  <si>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</si>
  <si>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</si>
  <si>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</si>
  <si>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</si>
  <si>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</si>
  <si>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</si>
  <si>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</si>
  <si>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</si>
  <si>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</si>
  <si>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</si>
  <si>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</si>
  <si>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</si>
  <si>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</si>
  <si>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</si>
  <si>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</si>
  <si>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</si>
  <si>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</si>
  <si>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</si>
  <si>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</si>
  <si>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</si>
  <si>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</si>
  <si>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</si>
  <si>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</si>
  <si>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</si>
  <si>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</si>
  <si>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</si>
  <si>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</si>
  <si>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</si>
  <si>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</si>
  <si>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</si>
  <si>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</si>
  <si>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</si>
  <si>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</si>
  <si>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</si>
  <si>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</si>
  <si>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</si>
  <si>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</si>
  <si>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</si>
  <si>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</si>
  <si>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</si>
  <si>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</si>
  <si>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</si>
  <si>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</si>
  <si>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</si>
  <si>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</si>
  <si>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</si>
  <si>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</si>
  <si>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</si>
  <si>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</si>
  <si>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</si>
  <si>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</si>
  <si>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</si>
  <si>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</si>
  <si>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</si>
  <si>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</si>
  <si>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</si>
  <si>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</si>
  <si>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</si>
  <si>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</si>
  <si>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</si>
  <si>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</si>
  <si>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</si>
  <si>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</si>
  <si>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</si>
  <si>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</si>
  <si>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</si>
  <si>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</si>
  <si>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</si>
  <si>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</si>
  <si>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</si>
  <si>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</si>
  <si>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</si>
  <si>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</si>
  <si>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</si>
  <si>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</si>
  <si>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</si>
  <si>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</si>
  <si>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</si>
  <si>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</si>
  <si>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</si>
  <si>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</si>
  <si>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</si>
  <si>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</si>
  <si>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</si>
  <si>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</si>
  <si>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</si>
  <si>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</si>
  <si>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</si>
  <si>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</si>
  <si>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</si>
  <si>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</si>
  <si>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</si>
  <si>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</si>
  <si>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</si>
  <si>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</si>
  <si>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</si>
  <si>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</si>
  <si>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</si>
  <si>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</si>
  <si>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</si>
  <si>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</si>
  <si>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</si>
  <si>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</si>
  <si>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</si>
  <si>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</si>
  <si>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</si>
  <si>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</si>
  <si>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</si>
  <si>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</si>
  <si>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</si>
  <si>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</si>
  <si>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</si>
  <si>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</si>
  <si>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</si>
  <si>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</si>
  <si>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</si>
  <si>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</si>
  <si>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</si>
  <si>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</si>
  <si>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</si>
  <si>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</si>
  <si>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</si>
  <si>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</si>
  <si>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</si>
  <si>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</si>
  <si>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</si>
  <si>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</si>
  <si>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</si>
  <si>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</si>
  <si>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</si>
  <si>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</si>
  <si>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</si>
  <si>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</si>
  <si>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</si>
  <si>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</si>
  <si>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</si>
  <si>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</si>
  <si>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</si>
  <si>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</si>
  <si>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</si>
  <si>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</si>
  <si>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</si>
  <si>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</si>
  <si>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</si>
  <si>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</si>
  <si>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</si>
  <si>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</si>
  <si>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</si>
  <si>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</si>
  <si>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</si>
  <si>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</si>
  <si>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</si>
  <si>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</si>
  <si>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</si>
  <si>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</si>
  <si>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</si>
  <si>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</si>
  <si>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</si>
  <si>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</si>
  <si>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</si>
  <si>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</si>
  <si>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</si>
  <si>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</si>
  <si>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</si>
  <si>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</si>
  <si>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</si>
  <si>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</si>
  <si>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</si>
  <si>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</si>
  <si>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</si>
  <si>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</si>
  <si>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</si>
  <si>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</si>
  <si>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</si>
  <si>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</si>
  <si>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</si>
  <si>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</si>
  <si>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</si>
  <si>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</si>
  <si>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</si>
  <si>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</si>
  <si>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</si>
  <si>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</si>
  <si>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</si>
  <si>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</si>
  <si>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</si>
  <si>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</si>
  <si>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</si>
  <si>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</si>
  <si>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</si>
  <si>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</si>
  <si>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</si>
  <si>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</si>
  <si>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</si>
  <si>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</si>
  <si>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</si>
  <si>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</si>
  <si>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</si>
  <si>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</si>
  <si>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</si>
  <si>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</si>
  <si>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</si>
  <si>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</si>
  <si>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</si>
  <si>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</si>
  <si>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</si>
  <si>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</si>
  <si>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</si>
  <si>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</si>
  <si>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</si>
  <si>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</si>
  <si>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</si>
  <si>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</si>
  <si>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</si>
  <si>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</si>
  <si>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</si>
  <si>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</si>
  <si>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</si>
  <si>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</si>
  <si>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</si>
  <si>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</si>
  <si>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</si>
  <si>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</si>
  <si>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</si>
  <si>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</si>
  <si>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</si>
  <si>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</si>
  <si>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</si>
  <si>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</si>
  <si>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</si>
  <si>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</si>
  <si>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</si>
  <si>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</si>
  <si>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</si>
  <si>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</si>
  <si>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</si>
  <si>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</si>
  <si>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</si>
  <si>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</si>
  <si>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</si>
  <si>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</si>
  <si>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</si>
  <si>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</si>
  <si>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</si>
  <si>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</si>
  <si>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</si>
  <si>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</si>
  <si>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</si>
  <si>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</si>
  <si>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</si>
  <si>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</si>
  <si>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</si>
  <si>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</si>
  <si>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</si>
  <si>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</si>
  <si>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</si>
  <si>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</si>
  <si>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</si>
  <si>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</si>
  <si>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</si>
  <si>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</si>
  <si>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</si>
  <si>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</si>
  <si>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</si>
  <si>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</si>
  <si>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</si>
  <si>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</si>
  <si>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</si>
  <si>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</si>
  <si>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</si>
  <si>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</si>
  <si>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</si>
  <si>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</si>
  <si>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</si>
  <si>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</si>
  <si>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</si>
  <si>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</si>
  <si>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</si>
  <si>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</si>
  <si>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</si>
  <si>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</si>
  <si>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</si>
  <si>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</si>
  <si>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</si>
  <si>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</si>
  <si>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</si>
  <si>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</si>
  <si>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</si>
  <si>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</si>
  <si>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</si>
  <si>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</si>
  <si>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</si>
  <si>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</si>
  <si>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</si>
  <si>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</si>
  <si>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</si>
  <si>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</si>
  <si>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</si>
  <si>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</si>
  <si>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</si>
  <si>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</si>
  <si>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</si>
  <si>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</si>
  <si>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</si>
  <si>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</si>
  <si>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</si>
  <si>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</si>
  <si>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</si>
  <si>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</si>
  <si>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</si>
  <si>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</si>
  <si>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</si>
  <si>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</si>
  <si>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</si>
  <si>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</si>
  <si>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</si>
  <si>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</si>
  <si>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</si>
  <si>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</si>
  <si>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</si>
  <si>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</si>
  <si>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</si>
  <si>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</si>
  <si>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</si>
  <si>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</si>
  <si>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</si>
  <si>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</si>
  <si>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</si>
  <si>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</si>
  <si>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</si>
  <si>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</si>
  <si>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</si>
  <si>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</si>
  <si>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</si>
  <si>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</si>
  <si>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</si>
  <si>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</si>
  <si>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</si>
  <si>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</si>
  <si>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</si>
  <si>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</si>
  <si>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</si>
  <si>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</si>
  <si>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</si>
  <si>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</si>
  <si>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</si>
  <si>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</si>
  <si>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</si>
  <si>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</si>
  <si>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</si>
  <si>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</si>
  <si>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</si>
  <si>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</si>
  <si>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</si>
  <si>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</si>
  <si>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</si>
  <si>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</si>
  <si>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</si>
  <si>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</si>
  <si>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</si>
  <si>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</si>
  <si>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</si>
  <si>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</si>
  <si>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</si>
  <si>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</si>
  <si>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</si>
  <si>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</si>
  <si>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</si>
  <si>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</si>
  <si>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</si>
  <si>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</si>
  <si>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</si>
  <si>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</si>
  <si>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</si>
  <si>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</si>
  <si>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</si>
  <si>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</si>
  <si>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</si>
  <si>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</si>
  <si>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</si>
  <si>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</si>
  <si>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</si>
  <si>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</si>
  <si>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</si>
  <si>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</si>
  <si>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</si>
  <si>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</si>
  <si>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</si>
  <si>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</si>
  <si>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</si>
  <si>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</si>
  <si>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</si>
  <si>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</si>
  <si>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</si>
  <si>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</si>
  <si>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</si>
  <si>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</si>
  <si>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</si>
  <si>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</si>
  <si>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</si>
  <si>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</si>
  <si>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</si>
  <si>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</si>
  <si>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</si>
  <si>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</si>
  <si>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</si>
  <si>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</si>
  <si>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</si>
  <si>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</si>
  <si>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</si>
  <si>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</si>
  <si>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</si>
  <si>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</si>
  <si>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</si>
  <si>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</si>
  <si>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</si>
  <si>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</si>
  <si>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</si>
  <si>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</si>
  <si>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</si>
  <si>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</si>
  <si>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</si>
  <si>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</si>
  <si>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</si>
  <si>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</si>
  <si>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</si>
  <si>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</si>
  <si>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</si>
  <si>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</si>
  <si>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</si>
  <si>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</si>
  <si>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</si>
  <si>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</si>
  <si>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</si>
  <si>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</si>
  <si>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</si>
  <si>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</si>
  <si>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</si>
  <si>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</si>
  <si>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</si>
  <si>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</si>
  <si>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</si>
  <si>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</si>
  <si>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</si>
  <si>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</si>
  <si>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</si>
  <si>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</si>
  <si>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</si>
  <si>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</si>
  <si>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</si>
  <si>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</si>
  <si>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</si>
  <si>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</si>
  <si>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</si>
  <si>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</si>
  <si>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</si>
  <si>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</si>
  <si>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</si>
  <si>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</si>
  <si>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</si>
  <si>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</si>
  <si>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</si>
  <si>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</si>
  <si>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</si>
  <si>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</si>
  <si>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</si>
  <si>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</si>
  <si>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</si>
  <si>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</si>
  <si>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</si>
  <si>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</si>
  <si>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</si>
  <si>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</si>
  <si>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</si>
  <si>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</si>
  <si>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</si>
  <si>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</si>
  <si>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</si>
  <si>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</si>
  <si>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</si>
  <si>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</si>
  <si>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</si>
  <si>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</si>
  <si>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</si>
  <si>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</si>
  <si>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</si>
  <si>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</si>
  <si>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</si>
  <si>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</si>
  <si>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</si>
  <si>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</si>
  <si>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</si>
  <si>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</si>
  <si>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</si>
  <si>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</si>
  <si>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</si>
  <si>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</si>
  <si>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</si>
  <si>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</si>
  <si>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</si>
  <si>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</si>
  <si>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</si>
  <si>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</si>
  <si>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</si>
  <si>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</si>
  <si>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</si>
  <si>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</si>
  <si>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</si>
  <si>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</si>
  <si>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</si>
  <si>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</si>
  <si>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</si>
  <si>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</si>
  <si>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</si>
  <si>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</si>
  <si>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</si>
  <si>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</si>
  <si>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</si>
  <si>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</si>
  <si>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</si>
  <si>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</si>
  <si>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</si>
  <si>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</si>
  <si>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</si>
  <si>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</si>
  <si>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</si>
  <si>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</si>
  <si>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</si>
  <si>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</si>
  <si>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</si>
  <si>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</si>
  <si>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</si>
  <si>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</si>
  <si>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</si>
  <si>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</si>
  <si>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</si>
  <si>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</si>
  <si>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</si>
  <si>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</si>
  <si>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</si>
  <si>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</si>
  <si>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</si>
  <si>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</si>
  <si>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</si>
  <si>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</si>
  <si>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</si>
  <si>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</si>
  <si>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</si>
  <si>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</si>
  <si>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</si>
  <si>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</si>
  <si>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</si>
  <si>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</si>
  <si>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</si>
  <si>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</si>
  <si>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</si>
  <si>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</si>
  <si>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</si>
  <si>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</si>
  <si>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</si>
  <si>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</si>
  <si>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</si>
  <si>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</si>
  <si>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</si>
  <si>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</si>
  <si>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</si>
  <si>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</si>
  <si>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</si>
  <si>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</si>
  <si>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</si>
  <si>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</si>
  <si>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</si>
  <si>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</si>
  <si>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</si>
  <si>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</si>
  <si>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</si>
  <si>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</si>
  <si>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</si>
  <si>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</si>
  <si>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</si>
  <si>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</si>
  <si>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</si>
  <si>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</si>
  <si>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</si>
  <si>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</si>
  <si>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</si>
  <si>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</si>
  <si>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</si>
  <si>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</si>
  <si>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</si>
  <si>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</si>
  <si>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</si>
  <si>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</si>
  <si>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</si>
  <si>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</si>
  <si>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</si>
  <si>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</si>
  <si>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</si>
  <si>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</si>
  <si>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</si>
  <si>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</si>
  <si>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</si>
  <si>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</si>
  <si>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</si>
  <si>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</si>
  <si>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</si>
  <si>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</si>
  <si>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</si>
  <si>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</si>
  <si>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</si>
  <si>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</si>
  <si>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</si>
  <si>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</si>
  <si>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</si>
  <si>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</si>
  <si>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</si>
  <si>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</si>
  <si>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</si>
  <si>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</si>
  <si>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</si>
  <si>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</si>
  <si>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</si>
  <si>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</si>
  <si>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</si>
  <si>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</si>
  <si>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</si>
  <si>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</si>
  <si>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</si>
  <si>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</si>
  <si>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</si>
  <si>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</si>
  <si>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</si>
  <si>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</si>
  <si>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</si>
  <si>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</si>
  <si>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</si>
  <si>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</si>
  <si>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</si>
  <si>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</si>
  <si>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</si>
  <si>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</si>
  <si>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</si>
  <si>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</si>
  <si>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</si>
  <si>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</si>
  <si>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</si>
  <si>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</si>
  <si>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</si>
  <si>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</si>
  <si>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</si>
  <si>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</si>
  <si>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</si>
  <si>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</si>
  <si>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</si>
  <si>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</si>
  <si>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</si>
  <si>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</si>
  <si>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</si>
  <si>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</si>
  <si>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</si>
  <si>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</si>
  <si>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</si>
  <si>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</si>
  <si>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</si>
  <si>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</si>
  <si>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</si>
  <si>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</si>
  <si>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</si>
  <si>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</si>
  <si>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</si>
  <si>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</si>
  <si>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</si>
  <si>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</si>
  <si>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</si>
  <si>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</si>
  <si>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</si>
  <si>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</si>
  <si>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</si>
  <si>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</si>
  <si>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</si>
  <si>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</si>
  <si>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</si>
  <si>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</si>
  <si>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</si>
  <si>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</si>
  <si>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</si>
  <si>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</si>
  <si>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</si>
  <si>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</si>
  <si>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</si>
  <si>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</si>
  <si>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</si>
  <si>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</si>
  <si>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</si>
  <si>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</si>
  <si>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</si>
  <si>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</si>
  <si>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</si>
  <si>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</si>
  <si>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</si>
  <si>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</si>
  <si>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</si>
  <si>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</si>
  <si>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</si>
  <si>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</si>
  <si>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</si>
  <si>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</si>
  <si>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</si>
  <si>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</si>
  <si>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</si>
  <si>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</si>
  <si>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</si>
  <si>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</si>
  <si>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</si>
  <si>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</si>
  <si>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</si>
  <si>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</si>
  <si>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</si>
  <si>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</si>
  <si>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</si>
  <si>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</si>
  <si>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</si>
  <si>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</si>
  <si>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</si>
  <si>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</si>
  <si>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</si>
  <si>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</si>
  <si>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</si>
  <si>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</si>
  <si>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</si>
  <si>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</si>
  <si>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</si>
  <si>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</si>
  <si>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</si>
  <si>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</si>
  <si>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</si>
  <si>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</si>
  <si>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</si>
  <si>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</si>
  <si>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</si>
  <si>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</si>
  <si>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</si>
  <si>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</si>
  <si>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</si>
  <si>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</si>
  <si>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</si>
  <si>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</si>
  <si>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</si>
  <si>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</si>
  <si>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</si>
  <si>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</si>
  <si>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</si>
  <si>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</si>
  <si>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</si>
  <si>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</si>
  <si>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</si>
  <si>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</si>
  <si>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</si>
  <si>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</si>
  <si>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</si>
  <si>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</si>
  <si>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</si>
  <si>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</si>
  <si>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</si>
  <si>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</si>
  <si>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</si>
  <si>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</si>
  <si>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</si>
  <si>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</si>
  <si>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</si>
  <si>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</si>
  <si>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</si>
  <si>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</si>
  <si>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</si>
  <si>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</si>
  <si>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</si>
  <si>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</si>
  <si>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</si>
  <si>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</si>
  <si>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</si>
  <si>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</si>
  <si>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</si>
  <si>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</si>
  <si>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</si>
  <si>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</si>
  <si>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</si>
  <si>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</si>
  <si>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</si>
  <si>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</si>
  <si>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</si>
  <si>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</si>
  <si>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</si>
  <si>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</si>
  <si>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</si>
  <si>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</si>
  <si>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</si>
  <si>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</si>
  <si>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</si>
  <si>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</si>
  <si>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</si>
  <si>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</si>
  <si>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</si>
  <si>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</si>
  <si>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</si>
  <si>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</si>
  <si>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</si>
  <si>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</si>
  <si>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</si>
  <si>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</si>
  <si>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</si>
  <si>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</si>
  <si>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</si>
  <si>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</si>
  <si>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</si>
  <si>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</si>
  <si>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</si>
  <si>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</si>
  <si>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</si>
  <si>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</si>
  <si>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</si>
  <si>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</si>
  <si>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</si>
  <si>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</si>
  <si>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</si>
  <si>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</si>
  <si>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</si>
  <si>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</si>
  <si>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</si>
  <si>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</si>
  <si>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</si>
  <si>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</si>
  <si>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</si>
  <si>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</si>
  <si>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</si>
  <si>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</si>
  <si>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</si>
  <si>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</si>
  <si>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</si>
  <si>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</si>
  <si>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</si>
  <si>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</si>
  <si>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</si>
  <si>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</si>
  <si>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</si>
  <si>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</si>
  <si>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</si>
  <si>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</si>
  <si>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</si>
  <si>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</si>
  <si>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</si>
  <si>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</si>
  <si>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</si>
  <si>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</si>
  <si>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</si>
  <si>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</si>
  <si>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</si>
  <si>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</si>
  <si>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</si>
  <si>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</si>
  <si>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</si>
  <si>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</si>
  <si>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</si>
  <si>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</si>
  <si>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</si>
  <si>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</si>
  <si>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</si>
  <si>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</si>
  <si>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</si>
  <si>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</si>
  <si>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</si>
  <si>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</si>
  <si>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</si>
  <si>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</si>
  <si>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</si>
  <si>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</si>
  <si>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</si>
  <si>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</si>
  <si>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</si>
  <si>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</si>
  <si>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</si>
  <si>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</si>
  <si>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</si>
  <si>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</si>
  <si>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</si>
  <si>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</si>
  <si>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</si>
  <si>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</si>
  <si>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</si>
  <si>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</si>
  <si>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</si>
  <si>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</si>
  <si>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</si>
  <si>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</si>
  <si>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</si>
  <si>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</si>
  <si>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</si>
  <si>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</si>
  <si>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</si>
  <si>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</si>
  <si>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</si>
  <si>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</si>
  <si>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</si>
  <si>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</si>
  <si>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</si>
  <si>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</si>
  <si>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</si>
  <si>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</si>
  <si>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</si>
  <si>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</si>
  <si>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</si>
  <si>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</si>
  <si>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</si>
  <si>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</si>
  <si>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</si>
  <si>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</si>
  <si>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</si>
  <si>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</si>
  <si>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</si>
  <si>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</si>
  <si>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</si>
  <si>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</si>
  <si>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</si>
  <si>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</si>
  <si>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</si>
  <si>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</si>
  <si>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</si>
  <si>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</si>
  <si>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</si>
  <si>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</si>
  <si>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</si>
  <si>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</si>
  <si>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</si>
  <si>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</si>
  <si>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</si>
  <si>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</si>
  <si>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</si>
  <si>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</si>
  <si>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</si>
  <si>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</si>
  <si>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</si>
  <si>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</si>
  <si>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</si>
  <si>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</si>
  <si>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</si>
  <si>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</si>
  <si>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</si>
  <si>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</si>
  <si>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</si>
  <si>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</si>
  <si>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</si>
  <si>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</si>
  <si>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</si>
  <si>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</si>
  <si>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</si>
  <si>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</si>
  <si>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</si>
  <si>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</si>
  <si>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</si>
  <si>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</si>
  <si>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</si>
  <si>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</si>
  <si>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</si>
  <si>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</si>
  <si>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</si>
  <si>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</si>
  <si>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</si>
  <si>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</si>
  <si>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</si>
  <si>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</si>
  <si>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</si>
  <si>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</si>
  <si>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</si>
  <si>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</si>
  <si>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</si>
  <si>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</si>
  <si>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</si>
  <si>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</si>
  <si>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</si>
  <si>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</si>
  <si>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</si>
  <si>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</si>
  <si>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</si>
  <si>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</si>
  <si>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</si>
  <si>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</si>
  <si>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</si>
  <si>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</si>
  <si>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</si>
  <si>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</si>
  <si>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</si>
  <si>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</si>
  <si>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</si>
  <si>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</si>
  <si>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</si>
  <si>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</si>
  <si>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</si>
  <si>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</si>
  <si>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</si>
  <si>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</si>
  <si>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</si>
  <si>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</si>
  <si>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</si>
  <si>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</si>
  <si>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</si>
  <si>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</si>
  <si>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</si>
  <si>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</si>
  <si>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</si>
  <si>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</si>
  <si>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</si>
  <si>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</si>
  <si>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</si>
  <si>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</si>
  <si>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</si>
  <si>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</si>
  <si>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</si>
  <si>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</si>
  <si>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</si>
  <si>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</si>
  <si>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</si>
  <si>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</si>
  <si>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</si>
  <si>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</si>
  <si>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</si>
  <si>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</si>
  <si>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</si>
  <si>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</si>
  <si>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</si>
  <si>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</si>
  <si>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</si>
  <si>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</si>
  <si>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</si>
  <si>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</si>
  <si>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</si>
  <si>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</si>
  <si>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</si>
  <si>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</si>
  <si>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</si>
  <si>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</si>
  <si>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</si>
  <si>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</si>
  <si>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</si>
  <si>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</si>
  <si>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</si>
  <si>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</si>
  <si>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</si>
  <si>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</si>
  <si>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</si>
  <si>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</si>
  <si>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</si>
  <si>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</si>
  <si>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</si>
  <si>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</si>
  <si>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</si>
  <si>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</si>
  <si>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</si>
  <si>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</si>
  <si>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</si>
  <si>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</si>
  <si>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</si>
  <si>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</si>
  <si>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</si>
  <si>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</si>
  <si>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</si>
  <si>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</si>
  <si>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</si>
  <si>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</si>
  <si>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</si>
  <si>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</si>
  <si>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</si>
  <si>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</si>
  <si>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</si>
  <si>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</si>
  <si>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</si>
  <si>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</si>
  <si>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</si>
  <si>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</si>
  <si>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</si>
  <si>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</si>
  <si>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</si>
  <si>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</si>
  <si>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</si>
  <si>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</si>
  <si>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</si>
  <si>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</si>
  <si>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</si>
  <si>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</si>
  <si>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</si>
  <si>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</si>
  <si>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</si>
  <si>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</si>
  <si>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</si>
  <si>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</si>
  <si>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</si>
  <si>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</si>
  <si>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</si>
  <si>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</si>
  <si>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</si>
  <si>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</si>
  <si>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</si>
  <si>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</si>
  <si>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</si>
  <si>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</si>
  <si>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</si>
  <si>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</si>
  <si>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</si>
  <si>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</si>
  <si>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</si>
  <si>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</si>
  <si>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</si>
  <si>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</si>
  <si>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</si>
  <si>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</si>
  <si>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</si>
  <si>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</si>
  <si>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</si>
  <si>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</si>
  <si>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</si>
  <si>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</si>
  <si>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</si>
  <si>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</si>
  <si>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</si>
  <si>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</si>
  <si>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</si>
  <si>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</si>
  <si>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</si>
  <si>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</si>
  <si>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</si>
  <si>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</si>
  <si>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</si>
  <si>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</si>
  <si>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</si>
  <si>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</si>
  <si>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</si>
  <si>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</si>
  <si>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</si>
  <si>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</si>
  <si>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</si>
  <si>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</si>
  <si>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</si>
  <si>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</si>
  <si>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</si>
  <si>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</si>
  <si>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</si>
  <si>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</si>
  <si>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</si>
  <si>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</si>
  <si>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</si>
  <si>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</si>
  <si>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</si>
  <si>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</si>
  <si>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</si>
  <si>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</si>
  <si>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</si>
  <si>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</si>
  <si>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</si>
  <si>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</si>
  <si>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</si>
  <si>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</si>
  <si>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</si>
  <si>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</si>
  <si>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</si>
  <si>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</si>
  <si>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</si>
  <si>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</si>
  <si>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</si>
  <si>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</si>
  <si>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</si>
  <si>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</si>
  <si>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</si>
  <si>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</si>
  <si>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</si>
  <si>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</si>
  <si>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</si>
  <si>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</si>
  <si>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</si>
  <si>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</si>
  <si>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</si>
  <si>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</si>
  <si>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</si>
  <si>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</si>
  <si>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</si>
  <si>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</si>
  <si>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</si>
  <si>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</si>
  <si>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</si>
  <si>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</si>
  <si>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</si>
  <si>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</si>
  <si>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</si>
  <si>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</si>
  <si>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</si>
  <si>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</si>
  <si>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</si>
  <si>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</si>
  <si>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</si>
  <si>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</si>
  <si>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</si>
  <si>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</si>
  <si>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</si>
  <si>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</si>
  <si>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</si>
  <si>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</si>
  <si>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</si>
  <si>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</si>
  <si>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</si>
  <si>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</si>
  <si>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</si>
  <si>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</si>
  <si>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</si>
  <si>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</si>
  <si>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</si>
  <si>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</si>
  <si>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</si>
  <si>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</si>
  <si>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</si>
  <si>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</si>
  <si>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</si>
  <si>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</si>
  <si>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</si>
  <si>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</si>
  <si>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</si>
  <si>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</si>
  <si>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</si>
  <si>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</si>
  <si>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</si>
  <si>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</si>
  <si>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</si>
  <si>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</si>
  <si>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</si>
  <si>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</si>
  <si>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</si>
  <si>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</si>
  <si>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</si>
  <si>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</si>
  <si>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</si>
  <si>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</si>
  <si>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</si>
  <si>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</si>
  <si>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</si>
  <si>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</si>
  <si>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</si>
  <si>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</si>
  <si>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</si>
  <si>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</si>
  <si>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</si>
  <si>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</si>
  <si>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</si>
  <si>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</si>
  <si>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</si>
  <si>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</si>
  <si>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</si>
  <si>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</si>
  <si>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</si>
  <si>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</si>
  <si>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</si>
  <si>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</si>
  <si>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</si>
  <si>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</si>
  <si>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</si>
  <si>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</si>
  <si>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</si>
  <si>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</si>
  <si>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</si>
  <si>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</si>
  <si>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</si>
  <si>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</si>
  <si>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</si>
  <si>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</si>
  <si>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</si>
  <si>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</si>
  <si>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</si>
  <si>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</si>
  <si>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</si>
  <si>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</si>
  <si>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</si>
  <si>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</si>
  <si>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</si>
  <si>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</si>
  <si>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</si>
  <si>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</si>
  <si>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</si>
  <si>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</si>
  <si>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</si>
  <si>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</si>
  <si>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</si>
  <si>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</si>
  <si>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</si>
  <si>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</si>
  <si>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</si>
  <si>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</si>
  <si>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</si>
  <si>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</si>
  <si>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</si>
  <si>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</si>
  <si>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</si>
  <si>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</si>
  <si>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</si>
  <si>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</si>
  <si>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</si>
  <si>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</si>
  <si>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</si>
  <si>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</si>
  <si>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</si>
  <si>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</si>
  <si>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</si>
  <si>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</si>
  <si>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</si>
  <si>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</si>
  <si>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</si>
  <si>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</si>
  <si>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</si>
  <si>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</si>
  <si>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</si>
  <si>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</si>
  <si>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</si>
  <si>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</si>
  <si>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</si>
  <si>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</si>
  <si>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</si>
  <si>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</si>
  <si>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</si>
  <si>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</si>
  <si>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</si>
  <si>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</si>
  <si>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</si>
  <si>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</si>
  <si>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</si>
  <si>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</si>
  <si>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</si>
  <si>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</si>
  <si>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</si>
  <si>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</si>
  <si>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</si>
  <si>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</si>
  <si>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</si>
  <si>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</si>
  <si>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</si>
  <si>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</si>
  <si>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</si>
  <si>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</si>
  <si>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</si>
  <si>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</si>
  <si>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</si>
  <si>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</si>
  <si>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</si>
  <si>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</si>
  <si>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</si>
  <si>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</si>
  <si>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</si>
  <si>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</si>
  <si>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</si>
  <si>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</si>
  <si>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</si>
  <si>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</si>
  <si>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</si>
  <si>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</si>
  <si>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</si>
  <si>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</si>
  <si>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</si>
  <si>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</si>
  <si>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</si>
  <si>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</si>
  <si>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</si>
  <si>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</si>
  <si>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</si>
  <si>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</si>
  <si>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</si>
  <si>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</si>
  <si>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</si>
  <si>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</si>
  <si>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</si>
  <si>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</si>
  <si>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</si>
  <si>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</si>
  <si>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</si>
  <si>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</si>
  <si>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</si>
  <si>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</si>
  <si>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</si>
  <si>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</si>
  <si>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</si>
  <si>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</si>
  <si>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</si>
  <si>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</si>
  <si>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</si>
  <si>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</si>
  <si>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</si>
  <si>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</si>
  <si>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</si>
  <si>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</si>
  <si>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</si>
  <si>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</si>
  <si>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</si>
  <si>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</si>
  <si>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</si>
  <si>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</si>
  <si>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</si>
  <si>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</si>
  <si>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</si>
  <si>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</si>
  <si>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</si>
  <si>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</si>
  <si>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</si>
  <si>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</si>
  <si>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</si>
  <si>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</si>
  <si>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</si>
  <si>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</si>
  <si>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</si>
  <si>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</si>
  <si>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</si>
  <si>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</si>
  <si>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</si>
  <si>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</si>
  <si>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</si>
  <si>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</si>
  <si>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</si>
  <si>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</si>
  <si>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</si>
  <si>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</si>
  <si>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</si>
  <si>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</si>
  <si>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</si>
  <si>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</si>
  <si>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</si>
  <si>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</si>
  <si>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</si>
  <si>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</si>
  <si>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</si>
  <si>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</si>
  <si>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</si>
  <si>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</si>
  <si>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</si>
  <si>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</si>
  <si>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</si>
  <si>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</si>
  <si>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</si>
  <si>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</si>
  <si>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</si>
  <si>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</si>
  <si>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</si>
  <si>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</si>
  <si>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</si>
  <si>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</si>
  <si>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</si>
  <si>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</si>
  <si>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</si>
  <si>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</si>
  <si>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</si>
  <si>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</si>
  <si>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</si>
  <si>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</si>
  <si>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</si>
  <si>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</si>
  <si>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</si>
  <si>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</si>
  <si>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</si>
  <si>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</si>
  <si>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</si>
  <si>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</si>
  <si>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</si>
  <si>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</si>
  <si>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</si>
  <si>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</si>
  <si>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</si>
  <si>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</si>
  <si>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</si>
  <si>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</si>
  <si>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</si>
  <si>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</si>
  <si>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</si>
  <si>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</si>
  <si>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</si>
  <si>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</si>
  <si>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</si>
  <si>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</si>
  <si>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</si>
  <si>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</si>
  <si>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</si>
  <si>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</si>
  <si>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</si>
  <si>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</si>
  <si>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</si>
  <si>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</si>
  <si>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</si>
  <si>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</si>
  <si>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</si>
  <si>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</si>
  <si>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</si>
  <si>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</si>
  <si>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</si>
  <si>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</si>
  <si>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</si>
  <si>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</si>
  <si>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</si>
  <si>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</si>
  <si>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</si>
  <si>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</si>
  <si>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</si>
  <si>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</si>
  <si>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</si>
  <si>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</si>
  <si>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</si>
  <si>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</si>
  <si>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</si>
  <si>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</si>
  <si>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</si>
  <si>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</si>
  <si>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</si>
  <si>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</si>
  <si>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</si>
  <si>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</si>
  <si>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</si>
  <si>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</si>
  <si>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</si>
  <si>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</si>
  <si>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</si>
  <si>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</si>
  <si>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</si>
  <si>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</si>
  <si>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</si>
  <si>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</si>
  <si>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</si>
  <si>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</si>
  <si>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</si>
  <si>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</si>
  <si>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</si>
  <si>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</si>
  <si>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</si>
  <si>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</si>
  <si>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</si>
  <si>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</si>
  <si>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</si>
  <si>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</si>
  <si>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</si>
  <si>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</si>
  <si>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</si>
  <si>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</si>
  <si>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</si>
  <si>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</si>
  <si>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</si>
  <si>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</si>
  <si>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</si>
  <si>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</si>
  <si>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</si>
  <si>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</si>
  <si>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</si>
  <si>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</si>
  <si>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</si>
  <si>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</si>
  <si>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</si>
  <si>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</si>
  <si>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</si>
  <si>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</si>
  <si>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</si>
  <si>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</si>
  <si>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</si>
  <si>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</si>
  <si>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</si>
  <si>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</si>
  <si>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</si>
  <si>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</si>
  <si>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</si>
  <si>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</si>
  <si>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</si>
  <si>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</si>
  <si>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</si>
  <si>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</si>
  <si>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</si>
  <si>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</si>
  <si>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</si>
  <si>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</si>
  <si>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</si>
  <si>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</si>
  <si>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</si>
  <si>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</si>
  <si>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</si>
  <si>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</si>
  <si>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</si>
  <si>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</si>
  <si>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</si>
  <si>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</si>
  <si>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</si>
  <si>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</si>
  <si>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</si>
  <si>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</si>
  <si>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</si>
  <si>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</si>
  <si>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</si>
  <si>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</si>
  <si>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</si>
  <si>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</si>
  <si>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</si>
  <si>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</si>
  <si>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</si>
  <si>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</si>
  <si>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</si>
  <si>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</si>
  <si>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</si>
  <si>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</si>
  <si>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</si>
  <si>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</si>
  <si>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</si>
  <si>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</si>
  <si>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</si>
  <si>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</si>
  <si>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</si>
  <si>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</si>
  <si>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</si>
  <si>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</si>
  <si>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</si>
  <si>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</si>
  <si>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</si>
  <si>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</si>
  <si>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</si>
  <si>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</si>
  <si>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</si>
  <si>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</si>
  <si>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</si>
  <si>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</si>
  <si>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</si>
  <si>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</si>
  <si>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</si>
  <si>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</si>
  <si>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</si>
  <si>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</si>
  <si>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</si>
  <si>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</si>
  <si>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</si>
  <si>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</si>
  <si>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</si>
  <si>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</si>
  <si>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</si>
  <si>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</si>
  <si>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</si>
  <si>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</si>
  <si>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</si>
  <si>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</si>
  <si>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</si>
  <si>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</si>
  <si>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</si>
  <si>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</si>
  <si>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</si>
  <si>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</si>
  <si>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</si>
  <si>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</si>
  <si>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</si>
  <si>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</si>
  <si>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</si>
  <si>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</si>
  <si>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</si>
  <si>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</si>
  <si>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</si>
  <si>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</si>
  <si>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</si>
  <si>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</si>
  <si>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</si>
  <si>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</si>
  <si>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</si>
  <si>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</si>
  <si>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</si>
  <si>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</si>
  <si>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</si>
  <si>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</si>
  <si>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</si>
  <si>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</si>
  <si>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</si>
  <si>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</si>
  <si>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</si>
  <si>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</si>
  <si>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</si>
  <si>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</si>
  <si>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</si>
  <si>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</si>
  <si>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</si>
  <si>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</si>
  <si>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</si>
  <si>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</si>
  <si>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</si>
  <si>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</si>
  <si>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</si>
  <si>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Comunicación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</si>
  <si>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</si>
  <si>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</si>
  <si>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</si>
  <si>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</si>
  <si>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</si>
  <si>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</si>
  <si>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</si>
  <si>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</si>
  <si>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</si>
  <si>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</si>
  <si>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</si>
  <si>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</si>
  <si>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</si>
  <si>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</si>
  <si>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</si>
  <si>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</si>
  <si>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</si>
  <si>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</si>
  <si>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</si>
  <si>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</si>
  <si>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</si>
  <si>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</si>
  <si>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</si>
  <si>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</si>
  <si>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</si>
  <si>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</si>
  <si>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</si>
  <si>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</si>
  <si>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</si>
  <si>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</si>
  <si>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</si>
  <si>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</si>
  <si>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</si>
  <si>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</si>
  <si>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</si>
  <si>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</si>
  <si>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</si>
  <si>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</si>
  <si>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</si>
  <si>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</si>
  <si>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</si>
  <si>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</si>
  <si>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</si>
  <si>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</si>
  <si>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</si>
  <si>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</si>
  <si>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</si>
  <si>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</si>
  <si>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</si>
  <si>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</si>
  <si>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</si>
  <si>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</si>
  <si>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</si>
  <si>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</si>
  <si>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</si>
  <si>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</si>
  <si>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</si>
  <si>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</si>
  <si>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</si>
  <si>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</si>
  <si>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</si>
  <si>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</si>
  <si>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</si>
  <si>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</si>
  <si>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</si>
  <si>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</si>
  <si>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</si>
  <si>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</si>
  <si>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</si>
  <si>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</si>
  <si>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</si>
  <si>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</si>
  <si>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</si>
  <si>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</si>
  <si>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</si>
  <si>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</si>
  <si>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</si>
  <si>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</si>
  <si>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</si>
  <si>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</si>
  <si>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</si>
  <si>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</si>
  <si>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</si>
  <si>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</si>
  <si>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</si>
  <si>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</si>
  <si>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</si>
  <si>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</si>
  <si>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</si>
  <si>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</si>
  <si>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</si>
  <si>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</si>
  <si>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</si>
  <si>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</si>
  <si>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</si>
  <si>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</si>
  <si>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</si>
  <si>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</si>
  <si>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</si>
  <si>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</si>
  <si>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</si>
  <si>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</si>
  <si>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</si>
  <si>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</si>
  <si>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</si>
  <si>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</si>
  <si>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</si>
  <si>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</si>
  <si>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</si>
  <si>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</si>
  <si>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</si>
  <si>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</si>
  <si>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</si>
  <si>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</si>
  <si>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</si>
  <si>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</si>
  <si>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</si>
  <si>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</si>
  <si>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</si>
  <si>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</si>
  <si>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</si>
  <si>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</si>
  <si>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</si>
  <si>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</si>
  <si>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</si>
  <si>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</si>
  <si>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</si>
  <si>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</si>
  <si>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</si>
  <si>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</si>
  <si>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</si>
  <si>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</si>
  <si>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</si>
  <si>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</si>
  <si>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</si>
  <si>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</si>
  <si>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</si>
  <si>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</si>
  <si>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</si>
  <si>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</si>
  <si>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</si>
  <si>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</si>
  <si>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</si>
  <si>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</si>
  <si>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</si>
  <si>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</si>
  <si>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</si>
  <si>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</si>
  <si>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</si>
  <si>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</si>
  <si>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</si>
  <si>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</si>
  <si>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</si>
  <si>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</si>
  <si>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</si>
  <si>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</si>
  <si>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</si>
  <si>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</si>
  <si>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</si>
  <si>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</si>
  <si>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</si>
  <si>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</si>
  <si>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</si>
  <si>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</si>
  <si>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</si>
  <si>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</si>
  <si>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</si>
  <si>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</si>
  <si>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</si>
  <si>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</si>
  <si>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</si>
  <si>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</si>
  <si>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</si>
  <si>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</si>
  <si>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</si>
  <si>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</si>
  <si>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</si>
  <si>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</si>
  <si>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</si>
  <si>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</si>
  <si>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</si>
  <si>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</si>
  <si>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</si>
  <si>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</si>
  <si>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</si>
  <si>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</si>
  <si>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</si>
  <si>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</si>
  <si>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</si>
  <si>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</si>
  <si>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</si>
  <si>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</si>
  <si>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</si>
  <si>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</si>
  <si>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</si>
  <si>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</si>
  <si>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</si>
  <si>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</si>
  <si>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</si>
  <si>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</si>
  <si>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</si>
  <si>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</si>
  <si>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</si>
  <si>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</si>
  <si>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</si>
  <si>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</si>
  <si>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</si>
  <si>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</si>
  <si>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</si>
  <si>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</si>
  <si>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</si>
  <si>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</si>
  <si>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</si>
  <si>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</si>
  <si>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</si>
  <si>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</si>
  <si>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</si>
  <si>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</si>
  <si>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</si>
  <si>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</si>
  <si>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</si>
  <si>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</si>
  <si>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</si>
  <si>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</si>
  <si>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</si>
  <si>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</si>
  <si>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</si>
  <si>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</si>
  <si>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</si>
  <si>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</si>
  <si>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</si>
  <si>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</si>
  <si>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</si>
  <si>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</si>
  <si>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</si>
  <si>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</si>
  <si>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</si>
  <si>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</si>
  <si>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</si>
  <si>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</si>
  <si>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</si>
  <si>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</si>
  <si>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</si>
  <si>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</si>
  <si>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</si>
  <si>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</si>
  <si>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</si>
  <si>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</si>
  <si>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</si>
  <si>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</si>
  <si>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</si>
  <si>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</si>
  <si>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</si>
  <si>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</si>
  <si>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</si>
  <si>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</si>
  <si>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</si>
  <si>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</si>
  <si>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</si>
  <si>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</si>
  <si>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</si>
  <si>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</si>
  <si>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</si>
  <si>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</si>
  <si>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</si>
  <si>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</si>
  <si>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</si>
  <si>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</si>
  <si>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</si>
  <si>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</si>
  <si>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</si>
  <si>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</si>
  <si>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</si>
  <si>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</si>
  <si>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</si>
  <si>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</si>
  <si>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</si>
  <si>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</si>
  <si>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</si>
  <si>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</si>
  <si>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</si>
  <si>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</si>
  <si>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</si>
  <si>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</si>
  <si>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</si>
  <si>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</si>
  <si>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</si>
  <si>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</si>
  <si>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</si>
  <si>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</si>
  <si>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</si>
  <si>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</si>
  <si>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</si>
  <si>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</si>
  <si>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</si>
  <si>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</si>
  <si>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</si>
  <si>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</si>
  <si>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</si>
  <si>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</si>
  <si>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</si>
  <si>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</si>
  <si>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</si>
  <si>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</si>
  <si>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</si>
  <si>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</si>
  <si>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</si>
  <si>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</si>
  <si>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</si>
  <si>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</si>
  <si>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</si>
  <si>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</si>
  <si>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</si>
  <si>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</si>
  <si>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</si>
  <si>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</si>
  <si>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</si>
  <si>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</si>
  <si>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</si>
  <si>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</si>
  <si>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</si>
  <si>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</si>
  <si>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</si>
  <si>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</si>
  <si>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</si>
  <si>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</si>
  <si>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</si>
  <si>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</si>
  <si>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</si>
  <si>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</si>
  <si>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</si>
  <si>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</si>
  <si>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</si>
  <si>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</si>
  <si>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</si>
  <si>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</si>
  <si>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</si>
  <si>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</si>
  <si>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</si>
  <si>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</si>
  <si>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</si>
  <si>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</si>
  <si>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</si>
  <si>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</si>
  <si>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</si>
  <si>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</si>
  <si>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</si>
  <si>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</si>
  <si>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</si>
  <si>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</si>
  <si>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</si>
  <si>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</si>
  <si>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</si>
  <si>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</si>
  <si>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</si>
  <si>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</si>
  <si>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</si>
  <si>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</si>
  <si>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</si>
  <si>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</si>
  <si>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</si>
  <si>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</si>
  <si>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</si>
  <si>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</si>
  <si>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</si>
  <si>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</si>
  <si>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</si>
  <si>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</si>
  <si>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</si>
  <si>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</si>
  <si>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</si>
  <si>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</si>
  <si>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</si>
  <si>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</si>
  <si>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</si>
  <si>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</si>
  <si>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</si>
  <si>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</si>
  <si>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</si>
  <si>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</si>
  <si>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</si>
  <si>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</si>
  <si>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</si>
  <si>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</si>
  <si>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</si>
  <si>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</si>
  <si>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</si>
  <si>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</si>
  <si>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</si>
  <si>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</si>
  <si>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</si>
  <si>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</si>
  <si>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</si>
  <si>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</si>
  <si>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</si>
  <si>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</si>
  <si>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</si>
  <si>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</si>
  <si>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</si>
  <si>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</si>
  <si>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</si>
  <si>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</si>
  <si>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</si>
  <si>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</si>
  <si>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</si>
  <si>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</si>
  <si>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</si>
  <si>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</si>
  <si>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</si>
  <si>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</si>
  <si>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</si>
  <si>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</si>
  <si>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</si>
  <si>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</si>
  <si>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</si>
  <si>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</si>
  <si>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</si>
  <si>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</si>
  <si>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</si>
  <si>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</si>
  <si>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</si>
  <si>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</si>
  <si>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</si>
  <si>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</si>
  <si>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</si>
  <si>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</si>
  <si>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</si>
  <si>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</si>
  <si>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</si>
  <si>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</si>
  <si>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</si>
  <si>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</si>
  <si>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</si>
  <si>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</si>
  <si>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</si>
  <si>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</si>
  <si>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</si>
  <si>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</si>
  <si>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</si>
  <si>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</si>
  <si>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</si>
  <si>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</si>
  <si>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</si>
  <si>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</si>
  <si>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</si>
  <si>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</si>
  <si>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</si>
  <si>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</si>
  <si>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</si>
  <si>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</si>
  <si>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</si>
  <si>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</si>
  <si>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</si>
  <si>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</si>
  <si>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</si>
  <si>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</si>
  <si>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</si>
  <si>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</si>
  <si>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</si>
  <si>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</si>
  <si>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</si>
  <si>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</si>
  <si>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</si>
  <si>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</si>
  <si>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</si>
  <si>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</si>
  <si>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</si>
  <si>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</si>
  <si>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</si>
  <si>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</si>
  <si>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</si>
  <si>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</si>
  <si>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</si>
  <si>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</si>
  <si>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</si>
  <si>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</si>
  <si>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</si>
  <si>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</si>
  <si>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</si>
  <si>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</si>
  <si>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</si>
  <si>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</si>
  <si>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</si>
  <si>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</si>
  <si>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</si>
  <si>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</si>
  <si>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</si>
  <si>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</si>
  <si>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</si>
  <si>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</si>
  <si>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</si>
  <si>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</si>
  <si>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</si>
  <si>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</si>
  <si>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</si>
  <si>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</si>
  <si>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</si>
  <si>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</si>
  <si>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</si>
  <si>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</si>
  <si>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</si>
  <si>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</si>
  <si>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</si>
  <si>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</si>
  <si>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</si>
  <si>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</si>
  <si>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</si>
  <si>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</si>
  <si>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</si>
  <si>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</si>
  <si>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</si>
  <si>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</si>
  <si>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</si>
  <si>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</si>
  <si>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</si>
  <si>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</si>
  <si>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</si>
  <si>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</si>
  <si>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</si>
  <si>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</si>
  <si>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</si>
  <si>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</si>
  <si>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</si>
  <si>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</si>
  <si>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</si>
  <si>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</si>
  <si>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</si>
  <si>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</si>
  <si>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</si>
  <si>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</si>
  <si>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</si>
  <si>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</si>
  <si>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</si>
  <si>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</si>
  <si>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</si>
  <si>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</si>
  <si>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</si>
  <si>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</si>
  <si>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</si>
  <si>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</si>
  <si>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</si>
  <si>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</si>
  <si>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</si>
  <si>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</si>
  <si>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</si>
  <si>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</si>
  <si>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</si>
  <si>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</si>
  <si>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</si>
  <si>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</si>
  <si>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</si>
  <si>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</si>
  <si>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</si>
  <si>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</si>
  <si>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</si>
  <si>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</si>
  <si>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</si>
  <si>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</si>
  <si>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</si>
  <si>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</si>
  <si>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</si>
  <si>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</si>
  <si>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</si>
  <si>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</si>
  <si>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</si>
  <si>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</si>
  <si>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</si>
  <si>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</si>
  <si>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</si>
  <si>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</si>
  <si>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</si>
  <si>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</si>
  <si>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</si>
  <si>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</si>
  <si>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</si>
  <si>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</si>
  <si>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</si>
  <si>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</si>
  <si>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</si>
  <si>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</si>
  <si>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</si>
  <si>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</si>
  <si>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</si>
  <si>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</si>
  <si>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</si>
  <si>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</si>
  <si>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</si>
  <si>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</si>
  <si>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</si>
  <si>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</si>
  <si>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</si>
  <si>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</si>
  <si>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</si>
  <si>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</si>
  <si>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</si>
  <si>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</si>
  <si>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</si>
  <si>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</si>
  <si>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</si>
  <si>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</si>
  <si>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</si>
  <si>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</si>
  <si>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</si>
  <si>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</si>
  <si>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</si>
  <si>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</si>
  <si>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</si>
  <si>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</si>
  <si>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</si>
  <si>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</si>
  <si>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</si>
  <si>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</si>
  <si>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</si>
  <si>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</si>
  <si>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</si>
  <si>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</si>
  <si>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</si>
  <si>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</si>
  <si>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</si>
  <si>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</si>
  <si>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</si>
  <si>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</si>
  <si>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</si>
  <si>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</si>
  <si>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</si>
  <si>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</si>
  <si>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</si>
  <si>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</si>
  <si>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</si>
  <si>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</si>
  <si>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</si>
  <si>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</si>
  <si>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</si>
  <si>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</si>
  <si>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</si>
  <si>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</si>
  <si>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</si>
  <si>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</si>
  <si>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</si>
  <si>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</si>
  <si>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</si>
  <si>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</si>
  <si>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</si>
  <si>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</si>
  <si>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</si>
  <si>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</si>
  <si>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</si>
  <si>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</si>
  <si>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</si>
  <si>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</si>
  <si>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</si>
  <si>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</si>
  <si>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</si>
  <si>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</si>
  <si>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</si>
  <si>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</si>
  <si>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</si>
  <si>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</si>
  <si>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</si>
  <si>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</si>
  <si>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</si>
  <si>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</si>
  <si>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</si>
  <si>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</si>
  <si>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</si>
  <si>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</si>
  <si>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</si>
  <si>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</si>
  <si>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</si>
  <si>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</si>
  <si>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</si>
  <si>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</si>
  <si>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</si>
  <si>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</si>
  <si>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</si>
  <si>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</si>
  <si>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</si>
  <si>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</si>
  <si>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</si>
  <si>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</si>
  <si>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</si>
  <si>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</si>
  <si>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</si>
  <si>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</si>
  <si>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</si>
  <si>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</si>
  <si>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</si>
  <si>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</si>
  <si>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</si>
  <si>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</si>
  <si>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</si>
  <si>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</si>
  <si>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</si>
  <si>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</si>
  <si>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</si>
  <si>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</si>
  <si>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</si>
  <si>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</si>
  <si>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</si>
  <si>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</si>
  <si>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</si>
  <si>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</si>
  <si>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</si>
  <si>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</si>
  <si>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</si>
  <si>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</si>
  <si>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</si>
  <si>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</si>
  <si>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</si>
  <si>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</si>
  <si>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</si>
  <si>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</si>
  <si>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</si>
  <si>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</si>
  <si>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</si>
  <si>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</si>
  <si>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</si>
  <si>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</si>
  <si>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</si>
  <si>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</si>
  <si>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</si>
  <si>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</si>
  <si>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</si>
  <si>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</si>
  <si>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</si>
  <si>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</si>
  <si>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</si>
  <si>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</si>
  <si>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</si>
  <si>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</si>
  <si>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</si>
  <si>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</si>
  <si>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</si>
  <si>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</si>
  <si>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</si>
  <si>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</si>
  <si>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</si>
  <si>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</si>
  <si>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</si>
  <si>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</si>
  <si>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</si>
  <si>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</si>
  <si>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</si>
  <si>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</si>
  <si>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</si>
  <si>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</si>
  <si>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</si>
  <si>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</si>
  <si>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</si>
  <si>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</si>
  <si>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</si>
  <si>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</si>
  <si>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</si>
  <si>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</si>
  <si>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</si>
  <si>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</si>
  <si>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</si>
  <si>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</si>
  <si>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</si>
  <si>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</si>
  <si>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</si>
  <si>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</si>
  <si>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</si>
  <si>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</si>
  <si>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</si>
  <si>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</si>
  <si>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</si>
  <si>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</si>
  <si>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</si>
  <si>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</si>
  <si>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</si>
  <si>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</si>
  <si>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</si>
  <si>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</si>
  <si>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</si>
  <si>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</si>
  <si>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</si>
  <si>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</si>
  <si>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</si>
  <si>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</si>
  <si>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</si>
  <si>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</si>
  <si>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</si>
  <si>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</si>
  <si>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</si>
  <si>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</si>
  <si>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</si>
  <si>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</si>
  <si>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</si>
  <si>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</si>
  <si>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</si>
  <si>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</si>
  <si>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</si>
  <si>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</si>
  <si>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</si>
  <si>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</si>
  <si>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</si>
  <si>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</si>
  <si>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</si>
  <si>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</si>
  <si>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</si>
  <si>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</si>
  <si>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</si>
  <si>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</si>
  <si>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</si>
  <si>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</si>
  <si>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</si>
  <si>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</si>
  <si>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</si>
  <si>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</si>
  <si>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</si>
  <si>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</si>
  <si>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</si>
  <si>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</si>
  <si>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</si>
  <si>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</si>
  <si>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</si>
  <si>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</si>
  <si>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</si>
  <si>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</si>
  <si>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</si>
  <si>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</si>
  <si>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</si>
  <si>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</si>
  <si>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</si>
  <si>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</si>
  <si>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</si>
  <si>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</si>
  <si>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</si>
  <si>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</si>
  <si>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</si>
  <si>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</si>
  <si>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</si>
  <si>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</si>
  <si>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</si>
  <si>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</si>
  <si>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</si>
  <si>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</si>
  <si>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</si>
  <si>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</si>
  <si>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</si>
  <si>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</si>
  <si>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</si>
  <si>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</si>
  <si>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</si>
  <si>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</si>
  <si>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</si>
  <si>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</si>
  <si>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</si>
  <si>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</si>
  <si>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</si>
  <si>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</si>
  <si>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</si>
  <si>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</si>
  <si>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</si>
  <si>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</si>
  <si>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</si>
  <si>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</si>
  <si>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</si>
  <si>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</si>
  <si>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</si>
  <si>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</si>
  <si>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</si>
  <si>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</si>
  <si>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</si>
  <si>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</si>
  <si>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</si>
  <si>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</si>
  <si>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</si>
  <si>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</si>
  <si>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</si>
  <si>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</si>
  <si>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</si>
  <si>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</si>
  <si>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</si>
  <si>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</si>
  <si>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</si>
  <si>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</si>
  <si>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</si>
  <si>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</si>
  <si>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</si>
  <si>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</si>
  <si>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</si>
  <si>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</si>
  <si>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</si>
  <si>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</si>
  <si>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</si>
  <si>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</si>
  <si>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</si>
  <si>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</si>
  <si>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</si>
  <si>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</si>
  <si>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</si>
  <si>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</si>
  <si>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</si>
  <si>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</si>
  <si>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</si>
  <si>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</si>
  <si>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</si>
  <si>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</si>
  <si>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</si>
  <si>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</si>
  <si>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</si>
  <si>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</si>
  <si>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</si>
  <si>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</si>
  <si>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</si>
  <si>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</si>
  <si>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</si>
  <si>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</si>
  <si>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</si>
  <si>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</si>
  <si>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</si>
  <si>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</si>
  <si>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</si>
  <si>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</si>
  <si>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</si>
  <si>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</si>
  <si>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</si>
  <si>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</si>
  <si>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</si>
  <si>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</si>
  <si>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</si>
  <si>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</si>
  <si>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</si>
  <si>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</si>
  <si>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</si>
  <si>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</si>
  <si>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</si>
  <si>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</si>
  <si>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</si>
  <si>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</si>
  <si>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</si>
  <si>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</si>
  <si>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</si>
  <si>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</si>
  <si>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</si>
  <si>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</si>
  <si>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</si>
  <si>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</si>
  <si>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</si>
  <si>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</si>
  <si>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</si>
  <si>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</si>
  <si>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</si>
  <si>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</si>
  <si>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</si>
  <si>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</si>
  <si>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</si>
  <si>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</si>
  <si>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</si>
  <si>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</si>
  <si>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</si>
  <si>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</si>
  <si>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</si>
  <si>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</si>
  <si>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</si>
  <si>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</si>
  <si>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</si>
  <si>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</si>
  <si>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</si>
  <si>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</si>
  <si>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</si>
  <si>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</si>
  <si>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</si>
  <si>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</si>
  <si>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</si>
  <si>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</si>
  <si>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</si>
  <si>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</si>
  <si>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</si>
  <si>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</si>
  <si>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</si>
  <si>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</si>
  <si>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</si>
  <si>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</si>
  <si>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</si>
  <si>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</si>
  <si>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</si>
  <si>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</si>
  <si>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</si>
  <si>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</si>
  <si>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</si>
  <si>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</si>
  <si>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</si>
  <si>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</si>
  <si>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</si>
  <si>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</si>
  <si>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</si>
  <si>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</si>
  <si>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</si>
  <si>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</si>
  <si>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</si>
  <si>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</si>
  <si>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</si>
  <si>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</si>
  <si>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</si>
  <si>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</si>
  <si>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</si>
  <si>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</si>
  <si>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</si>
  <si>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</si>
  <si>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</si>
  <si>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</si>
  <si>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</si>
  <si>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</si>
  <si>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</si>
  <si>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</si>
  <si>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</si>
  <si>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</si>
  <si>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</si>
  <si>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</si>
  <si>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</si>
  <si>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</si>
  <si>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</si>
  <si>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</si>
  <si>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</si>
  <si>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</si>
  <si>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</si>
  <si>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</si>
  <si>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</si>
  <si>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</si>
  <si>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</si>
  <si>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</si>
  <si>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</si>
  <si>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</si>
  <si>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</si>
  <si>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</si>
  <si>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</si>
  <si>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</si>
  <si>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</si>
  <si>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</si>
  <si>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</si>
  <si>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</si>
  <si>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</si>
  <si>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</si>
  <si>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</si>
  <si>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</si>
  <si>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</si>
  <si>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</si>
  <si>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</si>
  <si>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</si>
  <si>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</si>
  <si>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</si>
  <si>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</si>
  <si>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</si>
  <si>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</si>
  <si>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</si>
  <si>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</si>
  <si>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</si>
  <si>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</si>
  <si>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</si>
  <si>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</si>
  <si>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</si>
  <si>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</si>
  <si>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</si>
  <si>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</si>
  <si>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</si>
  <si>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</si>
  <si>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</si>
  <si>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</si>
  <si>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</si>
  <si>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</si>
  <si>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</si>
  <si>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</si>
  <si>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</si>
  <si>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</si>
  <si>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</si>
  <si>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</si>
  <si>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</si>
  <si>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</si>
  <si>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</si>
  <si>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</si>
  <si>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</si>
  <si>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</si>
  <si>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</si>
  <si>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</si>
  <si>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</si>
  <si>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</si>
  <si>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</si>
  <si>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</si>
  <si>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</si>
  <si>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</si>
  <si>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</si>
  <si>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</si>
  <si>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</si>
  <si>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</si>
  <si>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</si>
  <si>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</si>
  <si>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</si>
  <si>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</si>
  <si>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</si>
  <si>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</si>
  <si>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</si>
  <si>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</si>
  <si>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</si>
  <si>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</si>
  <si>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</si>
  <si>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</si>
  <si>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</si>
  <si>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</si>
  <si>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</si>
  <si>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</si>
  <si>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</si>
  <si>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</si>
  <si>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</si>
  <si>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</si>
  <si>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</si>
  <si>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</si>
  <si>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</si>
  <si>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</si>
  <si>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</si>
  <si>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</si>
  <si>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</si>
  <si>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</si>
  <si>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</si>
  <si>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</si>
  <si>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</si>
  <si>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</si>
  <si>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</si>
  <si>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</si>
  <si>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</si>
  <si>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</si>
  <si>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</si>
  <si>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</si>
  <si>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</si>
  <si>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</si>
  <si>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</si>
  <si>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</si>
  <si>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</si>
  <si>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</si>
  <si>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</si>
  <si>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</si>
  <si>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</si>
  <si>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</si>
  <si>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</si>
  <si>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</si>
  <si>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</si>
  <si>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</si>
  <si>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</si>
  <si>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</si>
  <si>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</si>
  <si>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</si>
  <si>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</si>
  <si>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</si>
  <si>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</si>
  <si>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</si>
  <si>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</si>
  <si>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</si>
  <si>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</si>
  <si>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</si>
  <si>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</si>
  <si>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</si>
  <si>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</si>
  <si>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</si>
  <si>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</si>
  <si>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</si>
  <si>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</si>
  <si>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</si>
  <si>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</si>
  <si>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</si>
  <si>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</si>
  <si>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</si>
  <si>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</si>
  <si>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</si>
  <si>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</si>
  <si>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</si>
  <si>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</si>
  <si>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</si>
  <si>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</si>
  <si>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</si>
  <si>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</si>
  <si>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</si>
  <si>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</si>
  <si>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</si>
  <si>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</si>
  <si>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</si>
  <si>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</si>
  <si>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</si>
  <si>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</si>
  <si>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</si>
  <si>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</si>
  <si>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</si>
  <si>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</si>
  <si>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</si>
  <si>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</si>
  <si>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</si>
  <si>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</si>
  <si>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</si>
  <si>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</si>
  <si>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</si>
  <si>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</si>
  <si>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</si>
  <si>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</si>
  <si>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</si>
  <si>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</si>
  <si>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</si>
  <si>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</si>
  <si>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</si>
  <si>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</si>
  <si>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</si>
  <si>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</si>
  <si>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</si>
  <si>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</si>
  <si>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</si>
  <si>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</si>
  <si>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</si>
  <si>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</si>
  <si>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</si>
  <si>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</si>
  <si>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</si>
  <si>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</si>
  <si>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</si>
  <si>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</si>
  <si>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</si>
  <si>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</si>
  <si>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</si>
  <si>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</si>
  <si>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</si>
  <si>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</si>
  <si>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</si>
  <si>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</si>
  <si>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</si>
  <si>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</si>
  <si>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</si>
  <si>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</si>
  <si>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</si>
  <si>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</si>
  <si>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</si>
  <si>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</si>
  <si>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</si>
  <si>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</si>
  <si>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</si>
  <si>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</si>
  <si>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</si>
  <si>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</si>
  <si>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</si>
  <si>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</si>
  <si>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</si>
  <si>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</si>
  <si>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</si>
  <si>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</si>
  <si>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</si>
  <si>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</si>
  <si>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</si>
  <si>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</si>
  <si>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</si>
  <si>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</si>
  <si>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</si>
  <si>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</si>
  <si>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</si>
  <si>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</si>
  <si>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</si>
  <si>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</si>
  <si>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</si>
  <si>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</si>
  <si>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</si>
  <si>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</si>
  <si>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</si>
  <si>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</si>
  <si>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</si>
  <si>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</si>
  <si>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</si>
  <si>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</si>
  <si>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</si>
  <si>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</si>
  <si>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</si>
  <si>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</si>
  <si>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</si>
  <si>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</si>
  <si>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</si>
  <si>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</si>
  <si>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</si>
  <si>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</si>
  <si>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</si>
  <si>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</si>
  <si>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</si>
  <si>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</si>
  <si>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</si>
  <si>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</si>
  <si>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</si>
  <si>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</si>
  <si>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</si>
  <si>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</si>
  <si>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</si>
  <si>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</si>
  <si>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</si>
  <si>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</si>
  <si>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</si>
  <si>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</si>
  <si>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</si>
  <si>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</si>
  <si>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</si>
  <si>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</si>
  <si>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</si>
  <si>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</si>
  <si>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</si>
  <si>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</si>
  <si>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</si>
  <si>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</si>
  <si>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</si>
  <si>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</si>
  <si>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</si>
  <si>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</si>
  <si>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</si>
  <si>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</si>
  <si>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</si>
  <si>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</si>
  <si>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</si>
  <si>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</si>
  <si>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</si>
  <si>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</si>
  <si>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</si>
  <si>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</si>
  <si>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</si>
  <si>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</si>
  <si>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</si>
  <si>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</si>
  <si>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</si>
  <si>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</si>
  <si>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</si>
  <si>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</si>
  <si>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</si>
  <si>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</si>
  <si>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</si>
  <si>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</si>
  <si>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</si>
  <si>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</si>
  <si>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</si>
  <si>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</si>
  <si>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</si>
  <si>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</si>
  <si>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</si>
  <si>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</si>
  <si>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</si>
  <si>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</si>
  <si>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</si>
  <si>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</si>
  <si>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</si>
  <si>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</si>
  <si>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</si>
  <si>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</si>
  <si>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</si>
  <si>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</si>
  <si>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</si>
  <si>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</si>
  <si>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</si>
  <si>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</si>
  <si>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</si>
  <si>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</si>
  <si>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</si>
  <si>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</si>
  <si>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</si>
  <si>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</si>
  <si>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</si>
  <si>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</si>
  <si>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</si>
  <si>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</si>
  <si>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</si>
  <si>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</si>
  <si>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</si>
  <si>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</si>
  <si>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</si>
  <si>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</si>
  <si>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</si>
  <si>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</si>
  <si>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</si>
  <si>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</si>
  <si>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</si>
  <si>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</si>
  <si>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</si>
  <si>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</si>
  <si>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</si>
  <si>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</si>
  <si>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</si>
  <si>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</si>
  <si>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</si>
  <si>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</si>
  <si>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</si>
  <si>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</si>
  <si>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</si>
  <si>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</si>
  <si>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</si>
  <si>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</si>
  <si>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</si>
  <si>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</si>
  <si>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</si>
  <si>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</si>
  <si>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</si>
  <si>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</si>
  <si>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</si>
  <si>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</si>
  <si>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</si>
  <si>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</si>
  <si>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</si>
  <si>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</si>
  <si>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</si>
  <si>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</si>
  <si>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</si>
  <si>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</si>
  <si>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</si>
  <si>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</si>
  <si>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</si>
  <si>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</si>
  <si>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</si>
  <si>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</si>
  <si>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</si>
  <si>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</si>
  <si>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</si>
  <si>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</si>
  <si>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</si>
  <si>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</si>
  <si>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</si>
  <si>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</si>
  <si>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</si>
  <si>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</si>
  <si>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</si>
  <si>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</si>
  <si>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</si>
  <si>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</si>
  <si>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</si>
  <si>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</si>
  <si>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</si>
  <si>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</si>
  <si>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</si>
  <si>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</si>
  <si>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</si>
  <si>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</si>
  <si>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</si>
  <si>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</si>
  <si>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</si>
  <si>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</si>
  <si>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</si>
  <si>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</si>
  <si>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</si>
  <si>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</si>
  <si>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</si>
  <si>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</si>
  <si>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</si>
  <si>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</si>
  <si>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</si>
  <si>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</si>
  <si>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</si>
  <si>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</si>
  <si>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</si>
  <si>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</si>
  <si>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</si>
  <si>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</si>
  <si>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</si>
  <si>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</si>
  <si>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</si>
  <si>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</si>
  <si>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</si>
  <si>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</si>
  <si>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</si>
  <si>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</si>
  <si>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</si>
  <si>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</si>
  <si>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</si>
  <si>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</si>
  <si>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</si>
  <si>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</si>
  <si>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</si>
  <si>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</si>
  <si>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</si>
  <si>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</si>
  <si>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</si>
  <si>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</si>
  <si>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</si>
  <si>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</si>
  <si>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</si>
  <si>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</si>
  <si>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</si>
  <si>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</si>
  <si>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</si>
  <si>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</si>
  <si>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</si>
  <si>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</si>
  <si>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</si>
  <si>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</si>
  <si>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</si>
  <si>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</si>
  <si>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</si>
  <si>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</si>
  <si>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</si>
  <si>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</si>
  <si>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</si>
  <si>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</si>
  <si>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</si>
  <si>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</si>
  <si>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</si>
  <si>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</si>
  <si>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</si>
  <si>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</si>
  <si>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</si>
  <si>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</si>
  <si>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</si>
  <si>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</si>
  <si>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</si>
  <si>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</si>
  <si>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</si>
  <si>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</si>
  <si>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</si>
  <si>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</si>
  <si>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</si>
  <si>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</si>
  <si>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</si>
  <si>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</si>
  <si>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</si>
  <si>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</si>
  <si>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</si>
  <si>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</si>
  <si>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</si>
  <si>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</si>
  <si>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</si>
  <si>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</si>
  <si>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</si>
  <si>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</si>
  <si>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</si>
  <si>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</si>
  <si>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</si>
  <si>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</si>
  <si>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</si>
  <si>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</si>
  <si>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</si>
  <si>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</si>
  <si>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</si>
  <si>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</si>
  <si>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</si>
  <si>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</si>
  <si>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</si>
  <si>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</si>
  <si>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</si>
  <si>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</si>
  <si>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</si>
  <si>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</si>
  <si>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</si>
  <si>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</si>
  <si>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</si>
  <si>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</si>
  <si>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</si>
  <si>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</si>
  <si>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</si>
  <si>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</si>
  <si>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</si>
  <si>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</si>
  <si>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</si>
  <si>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</si>
  <si>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</si>
  <si>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</si>
  <si>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</si>
  <si>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</si>
  <si>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</si>
  <si>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</si>
  <si>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</si>
  <si>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</si>
  <si>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</si>
  <si>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</si>
  <si>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</si>
  <si>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</si>
  <si>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</si>
  <si>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</si>
  <si>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</si>
  <si>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</si>
  <si>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</si>
  <si>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</si>
  <si>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</si>
  <si>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</si>
  <si>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</si>
  <si>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</si>
  <si>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</si>
  <si>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</si>
  <si>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</si>
  <si>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</si>
  <si>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</si>
  <si>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</si>
  <si>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</si>
  <si>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</si>
  <si>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</si>
  <si>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</si>
  <si>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</si>
  <si>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</si>
  <si>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</si>
  <si>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</si>
  <si>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</si>
  <si>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</si>
  <si>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</si>
  <si>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</si>
  <si>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</si>
  <si>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</si>
  <si>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</si>
  <si>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</si>
  <si>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</si>
  <si>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</si>
  <si>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</si>
  <si>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</si>
  <si>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</si>
  <si>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</si>
  <si>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</si>
  <si>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</si>
  <si>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</si>
  <si>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</si>
  <si>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</si>
  <si>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</si>
  <si>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</si>
  <si>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</si>
  <si>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</si>
  <si>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</si>
  <si>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</si>
  <si>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</si>
  <si>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</si>
  <si>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</si>
  <si>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</si>
  <si>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</si>
  <si>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</si>
  <si>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</si>
  <si>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</si>
  <si>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</si>
  <si>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</si>
  <si>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</si>
  <si>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</si>
  <si>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</si>
  <si>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</si>
  <si>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</si>
  <si>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</si>
  <si>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</si>
  <si>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</si>
  <si>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</si>
  <si>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</si>
  <si>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</si>
  <si>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</si>
  <si>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</si>
  <si>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</si>
  <si>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</si>
  <si>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</si>
  <si>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</si>
  <si>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</si>
  <si>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</si>
  <si>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</si>
  <si>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</si>
  <si>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</si>
  <si>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</si>
  <si>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</si>
  <si>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</si>
  <si>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</si>
  <si>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</si>
  <si>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</si>
  <si>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</si>
  <si>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</si>
  <si>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</si>
  <si>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</si>
  <si>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</si>
  <si>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</si>
  <si>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</si>
  <si>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</si>
  <si>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</si>
  <si>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</si>
  <si>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</si>
  <si>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</si>
  <si>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</si>
  <si>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</si>
  <si>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</si>
  <si>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</si>
  <si>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</si>
  <si>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</si>
  <si>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</si>
  <si>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</si>
  <si>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</si>
  <si>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</si>
  <si>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</si>
  <si>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</si>
  <si>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</si>
  <si>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</si>
  <si>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</si>
  <si>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</si>
  <si>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</si>
  <si>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</si>
  <si>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</si>
  <si>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</si>
  <si>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</si>
  <si>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</si>
  <si>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</si>
  <si>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</si>
  <si>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</si>
  <si>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</si>
  <si>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</si>
  <si>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</si>
  <si>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</si>
  <si>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</si>
  <si>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</si>
  <si>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</si>
  <si>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</si>
  <si>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</si>
  <si>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</si>
  <si>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</si>
  <si>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</si>
  <si>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</si>
  <si>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</si>
  <si>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</si>
  <si>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</si>
  <si>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</si>
  <si>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</si>
  <si>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</si>
  <si>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</si>
  <si>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</si>
  <si>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</si>
  <si>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</si>
  <si>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</si>
  <si>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</si>
  <si>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</si>
  <si>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</si>
  <si>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</si>
  <si>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</si>
  <si>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</si>
  <si>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</si>
  <si>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</si>
  <si>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</si>
  <si>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</si>
  <si>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</si>
  <si>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</si>
  <si>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</si>
  <si>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</si>
  <si>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</si>
  <si>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</si>
  <si>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</si>
  <si>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</si>
  <si>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</si>
  <si>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</si>
  <si>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</si>
  <si>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</si>
  <si>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</si>
  <si>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</si>
  <si>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</si>
  <si>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</si>
  <si>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</si>
  <si>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</si>
  <si>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</si>
  <si>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</si>
  <si>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</si>
  <si>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</si>
  <si>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</si>
  <si>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</si>
  <si>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</si>
  <si>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</si>
  <si>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</si>
  <si>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</si>
  <si>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</si>
  <si>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</si>
  <si>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</si>
  <si>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</si>
  <si>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</si>
  <si>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</si>
  <si>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</si>
  <si>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</si>
  <si>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</si>
  <si>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</si>
  <si>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</si>
  <si>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</si>
  <si>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</si>
  <si>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</si>
  <si>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</si>
  <si>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</si>
  <si>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</si>
  <si>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</si>
  <si>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</si>
  <si>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</si>
  <si>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</si>
  <si>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</si>
  <si>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</si>
  <si>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</si>
  <si>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</si>
  <si>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</si>
  <si>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</si>
  <si>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</si>
  <si>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</si>
  <si>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</si>
  <si>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</si>
  <si>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</si>
  <si>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</si>
  <si>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</si>
  <si>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</si>
  <si>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</si>
  <si>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</si>
  <si>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</si>
  <si>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</si>
  <si>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</si>
  <si>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</si>
  <si>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</si>
  <si>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</si>
  <si>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</si>
  <si>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</si>
  <si>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</si>
  <si>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</si>
  <si>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</si>
  <si>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</si>
  <si>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</si>
  <si>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</si>
  <si>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</si>
  <si>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</si>
  <si>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</si>
  <si>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</si>
  <si>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</si>
  <si>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</si>
  <si>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</si>
  <si>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</si>
  <si>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</si>
  <si>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</si>
  <si>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</si>
  <si>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</si>
  <si>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</si>
  <si>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</si>
  <si>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</si>
  <si>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</si>
  <si>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</si>
  <si>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</si>
  <si>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</si>
  <si>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</si>
  <si>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</si>
  <si>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</si>
  <si>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</si>
  <si>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</si>
  <si>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</si>
  <si>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</si>
  <si>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</si>
  <si>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</si>
  <si>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</si>
  <si>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</si>
  <si>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</si>
  <si>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</si>
  <si>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</si>
  <si>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</si>
  <si>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</si>
  <si>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</si>
  <si>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</si>
  <si>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</si>
  <si>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</si>
  <si>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</si>
  <si>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</si>
  <si>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</si>
  <si>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</si>
  <si>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</si>
  <si>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</si>
  <si>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</si>
  <si>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</si>
  <si>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</si>
  <si>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</si>
  <si>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</si>
  <si>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</si>
  <si>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</si>
  <si>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</si>
  <si>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</si>
  <si>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</si>
  <si>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</si>
  <si>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</si>
  <si>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</si>
  <si>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</si>
  <si>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</si>
  <si>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</si>
  <si>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</si>
  <si>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</si>
  <si>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</si>
  <si>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</si>
  <si>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</si>
  <si>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</si>
  <si>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</si>
  <si>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</si>
  <si>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</si>
  <si>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</si>
  <si>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</si>
  <si>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</si>
  <si>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</si>
  <si>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</si>
  <si>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</si>
  <si>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</si>
  <si>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</si>
  <si>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</si>
  <si>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</si>
  <si>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</si>
  <si>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</si>
  <si>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</si>
  <si>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</si>
  <si>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</si>
  <si>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</si>
  <si>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</si>
  <si>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</si>
  <si>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</si>
  <si>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</si>
  <si>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</si>
  <si>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</si>
  <si>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</si>
  <si>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</si>
  <si>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</si>
  <si>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</si>
  <si>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</si>
  <si>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</si>
  <si>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</si>
  <si>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</si>
  <si>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</si>
  <si>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</si>
  <si>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</si>
  <si>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</si>
  <si>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</si>
  <si>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</si>
  <si>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</si>
  <si>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</si>
  <si>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</si>
  <si>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</si>
  <si>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</si>
  <si>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</si>
  <si>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</si>
  <si>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</si>
  <si>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</si>
  <si>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</si>
  <si>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</si>
  <si>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</si>
  <si>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</si>
  <si>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</si>
  <si>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</si>
  <si>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</si>
  <si>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</si>
  <si>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</si>
  <si>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</si>
  <si>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</si>
  <si>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</si>
  <si>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</si>
  <si>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</si>
  <si>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</si>
  <si>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</si>
  <si>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</si>
  <si>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</si>
  <si>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</si>
  <si>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</si>
  <si>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</si>
  <si>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</si>
  <si>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</si>
  <si>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</si>
  <si>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</si>
  <si>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</si>
  <si>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</si>
  <si>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</si>
  <si>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</si>
  <si>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</si>
  <si>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</si>
  <si>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</si>
  <si>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</si>
  <si>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</si>
  <si>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</si>
  <si>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</si>
  <si>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</si>
  <si>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</si>
  <si>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</si>
  <si>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</si>
  <si>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</si>
  <si>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</si>
  <si>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</si>
  <si>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</si>
  <si>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</si>
  <si>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</si>
  <si>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</si>
  <si>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</si>
  <si>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</si>
  <si>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</si>
  <si>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</si>
  <si>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</si>
  <si>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</si>
  <si>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</si>
  <si>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</si>
  <si>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</si>
  <si>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</si>
  <si>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</si>
  <si>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</si>
  <si>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</si>
  <si>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</si>
  <si>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</si>
  <si>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</si>
  <si>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</si>
  <si>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</si>
  <si>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</si>
  <si>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</si>
  <si>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</si>
  <si>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</si>
  <si>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</si>
  <si>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</si>
  <si>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</si>
  <si>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</si>
  <si>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</si>
  <si>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</si>
  <si>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</si>
  <si>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</si>
  <si>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</si>
  <si>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</si>
  <si>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</si>
  <si>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</si>
  <si>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</si>
  <si>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</si>
  <si>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</si>
  <si>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</si>
  <si>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</si>
  <si>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</si>
  <si>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</si>
  <si>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</si>
  <si>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</si>
  <si>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</si>
  <si>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</si>
  <si>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</si>
  <si>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</si>
  <si>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</si>
  <si>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</si>
  <si>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</si>
  <si>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</si>
  <si>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</si>
  <si>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</si>
  <si>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</si>
  <si>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</si>
  <si>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</si>
  <si>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</si>
  <si>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</si>
  <si>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</si>
  <si>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</si>
  <si>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</si>
  <si>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</si>
  <si>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</si>
  <si>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</si>
  <si>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</si>
  <si>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</si>
  <si>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</si>
  <si>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</si>
  <si>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</si>
  <si>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</si>
  <si>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</si>
  <si>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</si>
  <si>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</si>
  <si>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</si>
  <si>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</si>
  <si>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</si>
  <si>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</si>
  <si>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</si>
  <si>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</si>
  <si>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</si>
  <si>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</si>
  <si>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</si>
  <si>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</si>
  <si>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</si>
  <si>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</si>
  <si>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</si>
  <si>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</si>
  <si>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</si>
  <si>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</si>
  <si>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</si>
  <si>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</si>
  <si>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</si>
  <si>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</si>
  <si>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</si>
  <si>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</si>
  <si>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</si>
  <si>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</si>
  <si>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</si>
  <si>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</si>
  <si>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</si>
  <si>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</si>
  <si>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</si>
  <si>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</si>
  <si>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</si>
  <si>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</si>
  <si>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</si>
  <si>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</si>
  <si>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</si>
  <si>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</si>
  <si>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</si>
  <si>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</si>
  <si>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</si>
  <si>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</si>
  <si>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</si>
  <si>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</si>
  <si>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</si>
  <si>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</si>
  <si>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</si>
  <si>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</si>
  <si>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</si>
  <si>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</si>
  <si>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</si>
  <si>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</si>
  <si>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</si>
  <si>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</si>
  <si>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</si>
  <si>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</si>
  <si>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</si>
  <si>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</si>
  <si>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</si>
  <si>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</si>
  <si>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</si>
  <si>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</si>
  <si>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</si>
  <si>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</si>
  <si>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</si>
  <si>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</si>
  <si>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</si>
  <si>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</si>
  <si>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</si>
  <si>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</si>
  <si>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</si>
  <si>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</si>
  <si>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</si>
  <si>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</si>
  <si>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</si>
  <si>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</si>
  <si>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</si>
  <si>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</si>
  <si>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</si>
  <si>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</si>
  <si>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</si>
  <si>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</si>
  <si>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</si>
  <si>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</si>
  <si>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</si>
  <si>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</si>
  <si>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</si>
  <si>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</si>
  <si>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</si>
  <si>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</si>
  <si>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</si>
  <si>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</si>
  <si>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</si>
  <si>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</si>
  <si>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</si>
  <si>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</si>
  <si>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</si>
  <si>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</si>
  <si>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</si>
  <si>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</si>
  <si>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</si>
  <si>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</si>
  <si>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</si>
  <si>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</si>
  <si>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</si>
  <si>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</si>
  <si>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</si>
  <si>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</si>
  <si>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</si>
  <si>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</si>
  <si>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</si>
  <si>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</si>
  <si>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</si>
  <si>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</si>
  <si>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</si>
  <si>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</si>
  <si>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</si>
  <si>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</si>
  <si>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</si>
  <si>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</si>
  <si>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</si>
  <si>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</si>
  <si>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</si>
  <si>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</si>
  <si>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</si>
  <si>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</si>
  <si>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</si>
  <si>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</si>
  <si>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</si>
  <si>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</si>
  <si>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</si>
  <si>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</si>
  <si>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</si>
  <si>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</si>
  <si>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</si>
  <si>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</si>
  <si>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</si>
  <si>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</si>
  <si>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</si>
  <si>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</si>
  <si>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</si>
  <si>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</si>
  <si>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</si>
  <si>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</si>
  <si>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</si>
  <si>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</si>
  <si>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</si>
  <si>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</si>
  <si>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</si>
  <si>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</si>
  <si>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</si>
  <si>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</si>
  <si>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</si>
  <si>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</si>
  <si>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</si>
  <si>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</si>
  <si>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</si>
  <si>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</si>
  <si>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</si>
  <si>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</si>
  <si>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</si>
  <si>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</si>
  <si>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</si>
  <si>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</si>
  <si>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</si>
  <si>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</si>
  <si>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</si>
  <si>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</si>
  <si>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</si>
  <si>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</si>
  <si>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</si>
  <si>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</si>
  <si>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</si>
  <si>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</si>
  <si>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</si>
  <si>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</si>
  <si>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</si>
  <si>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</si>
  <si>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</si>
  <si>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</si>
  <si>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</si>
  <si>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</si>
  <si>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</si>
  <si>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</si>
  <si>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</si>
  <si>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</si>
  <si>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</si>
  <si>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</si>
  <si>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</si>
  <si>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</si>
  <si>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</si>
  <si>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</si>
  <si>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</si>
  <si>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</si>
  <si>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</si>
  <si>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</si>
  <si>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</si>
  <si>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</si>
  <si>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</si>
  <si>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</si>
  <si>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</si>
  <si>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</si>
  <si>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</si>
  <si>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</si>
  <si>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</si>
  <si>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</si>
  <si>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</si>
  <si>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</si>
  <si>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</si>
  <si>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</si>
  <si>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</si>
  <si>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</si>
  <si>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</si>
  <si>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</si>
  <si>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</si>
  <si>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</si>
  <si>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</si>
  <si>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</si>
  <si>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</si>
  <si>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</si>
  <si>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</si>
  <si>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</si>
  <si>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</si>
  <si>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</si>
  <si>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</si>
  <si>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</si>
  <si>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</si>
  <si>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</si>
  <si>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</si>
  <si>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</si>
  <si>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</si>
  <si>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</si>
  <si>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</si>
  <si>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</si>
  <si>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</si>
  <si>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</si>
  <si>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</si>
  <si>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</si>
  <si>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</si>
  <si>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</si>
  <si>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</si>
  <si>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</si>
  <si>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</si>
  <si>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</si>
  <si>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</si>
  <si>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</si>
  <si>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</si>
  <si>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</si>
  <si>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</si>
  <si>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</si>
  <si>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</si>
  <si>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</si>
  <si>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</si>
  <si>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</si>
  <si>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</si>
  <si>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</si>
  <si>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</si>
  <si>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</si>
  <si>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</si>
  <si>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</si>
  <si>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</si>
  <si>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</si>
  <si>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</si>
  <si>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</si>
  <si>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</si>
  <si>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</si>
  <si>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</si>
  <si>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</si>
  <si>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</si>
  <si>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</si>
  <si>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</si>
  <si>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</si>
  <si>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</si>
  <si>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</si>
  <si>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</si>
  <si>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</si>
  <si>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</si>
  <si>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</si>
  <si>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</si>
  <si>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</si>
  <si>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</si>
  <si>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</si>
  <si>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</si>
  <si>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</si>
  <si>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</si>
  <si>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</si>
  <si>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</si>
  <si>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</si>
  <si>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</si>
  <si>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</si>
  <si>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</si>
  <si>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</si>
  <si>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</si>
  <si>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</si>
  <si>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</si>
  <si>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</si>
  <si>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</si>
  <si>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</si>
  <si>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</si>
  <si>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</si>
  <si>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</si>
  <si>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</si>
  <si>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</si>
  <si>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</si>
  <si>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</si>
  <si>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</si>
  <si>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</si>
  <si>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</si>
  <si>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</si>
  <si>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</si>
  <si>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</si>
  <si>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</si>
  <si>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</si>
  <si>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</si>
  <si>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</si>
  <si>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</si>
  <si>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</si>
  <si>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</si>
  <si>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</si>
  <si>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</si>
  <si>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</si>
  <si>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</si>
  <si>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</si>
  <si>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</si>
  <si>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</si>
  <si>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</si>
  <si>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</si>
  <si>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</si>
  <si>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</si>
  <si>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</si>
  <si>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</si>
  <si>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</si>
  <si>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</si>
  <si>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</si>
  <si>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</si>
  <si>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</si>
  <si>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</si>
  <si>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</si>
  <si>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</si>
  <si>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</si>
  <si>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</si>
  <si>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</si>
  <si>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</si>
  <si>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</si>
  <si>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</si>
  <si>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</si>
  <si>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</si>
  <si>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</si>
  <si>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</si>
  <si>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</si>
  <si>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</si>
  <si>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</si>
  <si>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</si>
  <si>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</si>
  <si>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</si>
  <si>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</si>
  <si>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</si>
  <si>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</si>
  <si>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</si>
  <si>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</si>
  <si>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</si>
  <si>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</si>
  <si>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</si>
  <si>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</si>
  <si>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</si>
  <si>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</si>
  <si>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</si>
  <si>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</si>
  <si>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</si>
  <si>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</si>
  <si>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</si>
  <si>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</si>
  <si>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</si>
  <si>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</si>
  <si>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</si>
  <si>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</si>
  <si>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</si>
  <si>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</si>
  <si>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</si>
  <si>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</si>
  <si>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</si>
  <si>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</si>
  <si>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</si>
  <si>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</si>
  <si>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</si>
  <si>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</si>
  <si>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</si>
  <si>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</si>
  <si>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</si>
  <si>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</si>
  <si>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</si>
  <si>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</si>
  <si>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</si>
  <si>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</si>
  <si>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</si>
  <si>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</si>
  <si>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</si>
  <si>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</si>
  <si>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</si>
  <si>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</si>
  <si>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</si>
  <si>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</si>
  <si>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</si>
  <si>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</si>
  <si>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</si>
  <si>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</si>
  <si>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</si>
  <si>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</si>
  <si>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</si>
  <si>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</si>
  <si>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</si>
  <si>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</si>
  <si>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</si>
  <si>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</si>
  <si>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</si>
  <si>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</si>
  <si>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</si>
  <si>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</si>
  <si>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</si>
  <si>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</si>
  <si>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</si>
  <si>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</si>
  <si>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</si>
  <si>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</si>
  <si>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</si>
  <si>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</si>
  <si>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</si>
  <si>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</si>
  <si>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</si>
  <si>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</si>
  <si>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</si>
  <si>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</si>
  <si>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</si>
  <si>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</si>
  <si>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</si>
  <si>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</si>
  <si>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</si>
  <si>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</si>
  <si>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</si>
  <si>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</si>
  <si>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</si>
  <si>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</si>
  <si>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</si>
  <si>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</si>
  <si>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</si>
  <si>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</si>
  <si>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</si>
  <si>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</si>
  <si>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</si>
  <si>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</si>
  <si>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</si>
  <si>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</si>
  <si>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</si>
  <si>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</si>
  <si>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</si>
  <si>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</si>
  <si>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</si>
  <si>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</si>
  <si>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</si>
  <si>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</si>
  <si>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</si>
  <si>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</si>
  <si>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</si>
  <si>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</si>
  <si>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</si>
  <si>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</si>
  <si>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</si>
  <si>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</si>
  <si>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</si>
  <si>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</si>
  <si>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</si>
  <si>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</si>
  <si>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</si>
  <si>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</si>
  <si>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</si>
  <si>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</si>
  <si>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</si>
  <si>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</si>
  <si>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</si>
  <si>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</si>
  <si>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</si>
  <si>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</si>
  <si>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</si>
  <si>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</si>
  <si>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</si>
  <si>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</si>
  <si>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</si>
  <si>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</si>
  <si>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</si>
  <si>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</si>
  <si>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</si>
  <si>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</si>
  <si>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</si>
  <si>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</si>
  <si>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</si>
  <si>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</si>
  <si>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</si>
  <si>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</si>
  <si>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</si>
  <si>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</si>
  <si>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</si>
  <si>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</si>
  <si>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</si>
  <si>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</si>
  <si>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</si>
  <si>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</si>
  <si>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</si>
  <si>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</si>
  <si>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</si>
  <si>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</si>
  <si>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</si>
  <si>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</si>
  <si>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</si>
  <si>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</si>
  <si>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</si>
  <si>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</si>
  <si>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</si>
  <si>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</si>
  <si>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</si>
  <si>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</si>
  <si>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</si>
  <si>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</si>
  <si>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</si>
  <si>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</si>
  <si>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</si>
  <si>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</si>
  <si>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</si>
  <si>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</si>
  <si>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</si>
  <si>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</si>
  <si>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</si>
  <si>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</si>
  <si>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</si>
  <si>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</si>
  <si>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</si>
  <si>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</si>
  <si>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</si>
  <si>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</si>
  <si>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</si>
  <si>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</si>
  <si>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</si>
  <si>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</si>
  <si>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</si>
  <si>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</si>
  <si>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</si>
  <si>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</si>
  <si>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</si>
  <si>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</si>
  <si>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</si>
  <si>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</si>
  <si>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</si>
  <si>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</si>
  <si>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</si>
  <si>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</si>
  <si>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</si>
  <si>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</si>
  <si>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</si>
  <si>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</si>
  <si>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</si>
  <si>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</si>
  <si>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</si>
  <si>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</si>
  <si>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</si>
  <si>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</si>
  <si>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</si>
  <si>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</si>
  <si>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</si>
  <si>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</si>
  <si>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</si>
  <si>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</si>
  <si>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</si>
  <si>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</si>
  <si>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</si>
  <si>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</si>
  <si>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</si>
  <si>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</si>
  <si>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</si>
  <si>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</si>
  <si>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</si>
  <si>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</si>
  <si>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</si>
  <si>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</si>
  <si>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</si>
  <si>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</si>
  <si>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</si>
  <si>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</si>
  <si>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</si>
  <si>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</si>
  <si>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</si>
  <si>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</si>
  <si>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</si>
  <si>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</si>
  <si>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</si>
  <si>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</si>
  <si>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</si>
  <si>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</si>
  <si>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</si>
  <si>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</si>
  <si>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</si>
  <si>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</si>
  <si>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</si>
  <si>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</si>
  <si>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</si>
  <si>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</si>
  <si>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</si>
  <si>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</si>
  <si>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</si>
  <si>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</si>
  <si>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</si>
  <si>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</si>
  <si>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</si>
  <si>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</si>
  <si>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</si>
  <si>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</si>
  <si>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</si>
  <si>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</si>
  <si>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</si>
  <si>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</si>
  <si>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</si>
  <si>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</si>
  <si>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</si>
  <si>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</si>
  <si>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</si>
  <si>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</si>
  <si>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</si>
  <si>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</si>
  <si>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</si>
  <si>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</si>
  <si>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</si>
  <si>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</si>
  <si>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</si>
  <si>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</si>
  <si>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</si>
  <si>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</si>
  <si>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</si>
  <si>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</si>
  <si>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</si>
  <si>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</si>
  <si>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</si>
  <si>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</si>
  <si>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</si>
  <si>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</si>
  <si>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</si>
  <si>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</si>
  <si>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</si>
  <si>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</si>
  <si>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</si>
  <si>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</si>
  <si>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</si>
  <si>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</si>
  <si>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</si>
  <si>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</si>
  <si>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</si>
  <si>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</si>
  <si>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</si>
  <si>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</si>
  <si>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</si>
  <si>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</si>
  <si>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</si>
  <si>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</si>
  <si>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</si>
  <si>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</si>
  <si>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</si>
  <si>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</si>
  <si>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</si>
  <si>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</si>
  <si>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</si>
  <si>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</si>
  <si>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</si>
  <si>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</si>
  <si>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</si>
  <si>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</si>
  <si>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</si>
  <si>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</si>
  <si>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</si>
  <si>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</si>
  <si>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</si>
  <si>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</si>
  <si>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</si>
  <si>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</si>
  <si>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</si>
  <si>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</si>
  <si>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</si>
  <si>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</si>
  <si>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</si>
  <si>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</si>
  <si>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</si>
  <si>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</si>
  <si>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</si>
  <si>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</si>
  <si>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</si>
  <si>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</si>
  <si>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</si>
  <si>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</si>
  <si>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</si>
  <si>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</si>
  <si>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</si>
  <si>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</si>
  <si>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</si>
  <si>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</si>
  <si>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</si>
  <si>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</si>
  <si>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</si>
  <si>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</si>
  <si>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</si>
  <si>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</si>
  <si>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</si>
  <si>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</si>
  <si>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</si>
  <si>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</si>
  <si>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</si>
  <si>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</si>
  <si>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</si>
  <si>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</si>
  <si>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</si>
  <si>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</si>
  <si>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</si>
  <si>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</si>
  <si>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</si>
  <si>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</si>
  <si>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</si>
  <si>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</si>
  <si>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</si>
  <si>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</si>
  <si>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</si>
  <si>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</si>
  <si>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</si>
  <si>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</si>
  <si>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</si>
  <si>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</si>
  <si>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</si>
  <si>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</si>
  <si>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</si>
  <si>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</si>
  <si>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</si>
  <si>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</si>
  <si>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</si>
  <si>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</si>
  <si>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</si>
  <si>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</si>
  <si>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</si>
  <si>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</si>
  <si>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</si>
  <si>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</si>
  <si>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</si>
  <si>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</si>
  <si>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</si>
  <si>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</si>
  <si>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</si>
  <si>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</si>
  <si>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</si>
  <si>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</si>
  <si>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</si>
  <si>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</si>
  <si>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</si>
  <si>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</si>
  <si>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</si>
  <si>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</si>
  <si>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</si>
  <si>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</si>
  <si>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</si>
  <si>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</si>
  <si>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</si>
  <si>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</si>
  <si>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</si>
  <si>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</si>
  <si>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</si>
  <si>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</si>
  <si>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</si>
  <si>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</si>
  <si>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</si>
  <si>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</si>
  <si>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</si>
  <si>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</si>
  <si>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</si>
  <si>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</si>
  <si>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</si>
  <si>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</si>
  <si>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</si>
  <si>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</si>
  <si>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</si>
  <si>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</si>
  <si>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</si>
  <si>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</si>
  <si>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</si>
  <si>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</si>
  <si>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</si>
  <si>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</si>
  <si>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</si>
  <si>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</si>
  <si>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</si>
  <si>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</si>
  <si>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</si>
  <si>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</si>
  <si>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</si>
  <si>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</si>
  <si>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</si>
  <si>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</si>
  <si>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</si>
  <si>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</si>
  <si>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</si>
  <si>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</si>
  <si>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</si>
  <si>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</si>
  <si>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</si>
  <si>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</si>
  <si>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</si>
  <si>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</si>
  <si>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</si>
  <si>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</si>
  <si>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</si>
  <si>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</si>
  <si>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</si>
  <si>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</si>
  <si>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</si>
  <si>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</si>
  <si>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</si>
  <si>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</si>
  <si>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</si>
  <si>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</si>
  <si>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</si>
  <si>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</si>
  <si>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</si>
  <si>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</si>
  <si>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</si>
  <si>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</si>
  <si>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</si>
  <si>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</si>
  <si>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</si>
  <si>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</si>
  <si>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</si>
  <si>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</si>
  <si>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</si>
  <si>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</si>
  <si>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</si>
  <si>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</si>
  <si>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</si>
  <si>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</si>
  <si>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</si>
  <si>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</si>
  <si>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</si>
  <si>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</si>
  <si>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</si>
  <si>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</si>
  <si>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</si>
  <si>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</si>
  <si>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</si>
  <si>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</si>
  <si>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</si>
  <si>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</si>
  <si>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</si>
  <si>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</si>
  <si>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</si>
  <si>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</si>
  <si>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</si>
  <si>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</si>
  <si>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</si>
  <si>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</si>
  <si>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</si>
  <si>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</si>
  <si>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</si>
  <si>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</si>
  <si>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</si>
  <si>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</si>
  <si>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</si>
  <si>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</si>
  <si>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</si>
  <si>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</si>
  <si>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</si>
  <si>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</si>
  <si>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</si>
  <si>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</si>
  <si>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</si>
  <si>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</si>
  <si>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</si>
  <si>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</si>
  <si>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</si>
  <si>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</si>
  <si>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</si>
  <si>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</si>
  <si>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</si>
  <si>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</si>
  <si>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</si>
  <si>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</si>
  <si>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</si>
  <si>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</si>
  <si>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</si>
  <si>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</si>
  <si>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</si>
  <si>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</si>
  <si>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</si>
  <si>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</si>
  <si>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</si>
  <si>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</si>
  <si>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</si>
  <si>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</si>
  <si>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</si>
  <si>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</si>
  <si>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</si>
  <si>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</si>
  <si>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</si>
  <si>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</si>
  <si>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</si>
  <si>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</si>
  <si>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</si>
  <si>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</si>
  <si>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</si>
  <si>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</si>
  <si>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</si>
  <si>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</si>
  <si>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</si>
  <si>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</si>
  <si>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</si>
  <si>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</si>
  <si>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</si>
  <si>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</si>
  <si>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</si>
  <si>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</si>
  <si>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</si>
  <si>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</si>
  <si>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</si>
  <si>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</si>
  <si>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</si>
  <si>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</si>
  <si>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</si>
  <si>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</si>
  <si>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</si>
  <si>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</si>
  <si>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</si>
  <si>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</si>
  <si>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</si>
  <si>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</si>
  <si>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</si>
  <si>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</si>
  <si>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</si>
  <si>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</si>
  <si>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</si>
  <si>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</si>
  <si>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</si>
  <si>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</si>
  <si>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</si>
  <si>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</si>
  <si>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</si>
  <si>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</si>
  <si>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</si>
  <si>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</si>
  <si>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</si>
  <si>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</si>
  <si>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</si>
  <si>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</si>
  <si>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</si>
  <si>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</si>
  <si>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</si>
  <si>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</si>
  <si>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</si>
  <si>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</si>
  <si>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</si>
  <si>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</si>
  <si>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</si>
  <si>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</si>
  <si>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</si>
  <si>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</si>
  <si>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</si>
  <si>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</si>
  <si>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</si>
  <si>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</si>
  <si>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</si>
  <si>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</si>
  <si>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</si>
  <si>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</si>
  <si>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</si>
  <si>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</si>
  <si>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</si>
  <si>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</si>
  <si>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</si>
  <si>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</si>
  <si>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</si>
  <si>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</si>
  <si>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</si>
  <si>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</si>
  <si>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</si>
  <si>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</si>
  <si>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</si>
  <si>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</si>
  <si>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</si>
  <si>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</si>
  <si>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</si>
  <si>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</si>
  <si>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</si>
  <si>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</si>
  <si>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</si>
  <si>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</si>
  <si>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</si>
  <si>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</si>
  <si>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</si>
  <si>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</si>
  <si>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</si>
  <si>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</si>
  <si>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</si>
  <si>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</si>
  <si>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</si>
  <si>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</si>
  <si>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</si>
  <si>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</si>
  <si>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</si>
  <si>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</si>
  <si>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</si>
  <si>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</si>
  <si>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</si>
  <si>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</si>
  <si>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</si>
  <si>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</si>
  <si>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</si>
  <si>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</si>
  <si>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</si>
  <si>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</si>
  <si>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</si>
  <si>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</si>
  <si>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</si>
  <si>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</si>
  <si>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</si>
  <si>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</si>
  <si>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</si>
  <si>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</si>
  <si>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</si>
  <si>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</si>
  <si>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</si>
  <si>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</si>
  <si>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</si>
  <si>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</si>
  <si>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</si>
  <si>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</si>
  <si>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</si>
  <si>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</si>
  <si>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</si>
  <si>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</si>
  <si>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</si>
  <si>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</si>
  <si>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</si>
  <si>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</si>
  <si>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</si>
  <si>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</si>
  <si>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</si>
  <si>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</si>
  <si>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</si>
  <si>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</si>
  <si>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</si>
  <si>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</si>
  <si>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</si>
  <si>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</si>
  <si>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</si>
  <si>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</si>
  <si>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</si>
  <si>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</si>
  <si>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</si>
  <si>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</si>
  <si>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</si>
  <si>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</si>
  <si>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</si>
  <si>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</si>
  <si>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</si>
  <si>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</si>
  <si>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</si>
  <si>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</si>
  <si>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</si>
  <si>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</si>
  <si>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</si>
  <si>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</si>
  <si>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</si>
  <si>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</si>
  <si>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</si>
  <si>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</si>
  <si>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</si>
  <si>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</si>
  <si>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</si>
  <si>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</si>
  <si>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</si>
  <si>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</si>
  <si>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</si>
  <si>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</si>
  <si>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</si>
  <si>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</si>
  <si>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</si>
  <si>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</si>
  <si>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</si>
  <si>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</si>
  <si>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</si>
  <si>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</si>
  <si>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</si>
  <si>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</si>
  <si>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</si>
  <si>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</si>
  <si>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</si>
  <si>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</si>
  <si>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</si>
  <si>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</si>
  <si>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</si>
  <si>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</si>
  <si>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</si>
  <si>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</si>
  <si>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</si>
  <si>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</si>
  <si>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</si>
  <si>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</si>
  <si>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</si>
  <si>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</si>
  <si>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</si>
  <si>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</si>
  <si>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</si>
  <si>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</si>
  <si>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</si>
  <si>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</si>
  <si>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</si>
  <si>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</si>
  <si>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</si>
  <si>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</si>
  <si>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</si>
  <si>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</si>
  <si>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</si>
  <si>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</si>
  <si>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</si>
  <si>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</si>
  <si>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</si>
  <si>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</si>
  <si>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</si>
  <si>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</si>
  <si>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</si>
  <si>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</si>
  <si>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</si>
  <si>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</si>
  <si>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</si>
  <si>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</si>
  <si>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</si>
  <si>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</si>
  <si>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</si>
  <si>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</si>
  <si>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</si>
  <si>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</si>
  <si>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</si>
  <si>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</si>
  <si>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</si>
  <si>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</si>
  <si>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</si>
  <si>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</si>
  <si>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</si>
  <si>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</si>
  <si>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</si>
  <si>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</si>
  <si>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</si>
  <si>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</si>
  <si>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</si>
  <si>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</si>
  <si>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</si>
  <si>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</si>
  <si>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</si>
  <si>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</si>
  <si>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</si>
  <si>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</si>
  <si>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</si>
  <si>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</si>
  <si>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</si>
  <si>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</si>
  <si>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</si>
  <si>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</si>
  <si>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</si>
  <si>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</si>
  <si>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</si>
  <si>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</si>
  <si>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</si>
  <si>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</si>
  <si>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</si>
  <si>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</si>
  <si>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</si>
  <si>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</si>
  <si>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</si>
  <si>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</si>
  <si>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</si>
  <si>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</si>
  <si>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</si>
  <si>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</si>
  <si>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</si>
  <si>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</si>
  <si>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</si>
  <si>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</si>
  <si>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</si>
  <si>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</si>
  <si>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</si>
  <si>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</si>
  <si>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</si>
  <si>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</si>
  <si>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</si>
  <si>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</si>
  <si>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</si>
  <si>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</si>
  <si>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</si>
  <si>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</si>
  <si>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</si>
  <si>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</si>
  <si>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</si>
  <si>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</si>
  <si>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</si>
  <si>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</si>
  <si>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</si>
  <si>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</si>
  <si>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</si>
  <si>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</si>
  <si>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</si>
  <si>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</si>
  <si>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</si>
  <si>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</si>
  <si>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</si>
  <si>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</si>
  <si>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</si>
  <si>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</si>
  <si>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</si>
  <si>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</si>
  <si>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</si>
  <si>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</si>
  <si>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</si>
  <si>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</si>
  <si>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</si>
  <si>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</si>
  <si>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</si>
  <si>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</si>
  <si>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</si>
  <si>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</si>
  <si>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</si>
  <si>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</si>
  <si>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</si>
  <si>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</si>
  <si>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</si>
  <si>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</si>
  <si>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</si>
  <si>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</si>
  <si>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</si>
  <si>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</si>
  <si>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</si>
  <si>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</si>
  <si>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</si>
  <si>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</si>
  <si>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</si>
  <si>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</si>
  <si>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</si>
  <si>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</si>
  <si>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</si>
  <si>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</si>
  <si>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</si>
  <si>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</si>
  <si>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</si>
  <si>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</si>
  <si>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</si>
  <si>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</si>
  <si>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</si>
  <si>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</si>
  <si>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</si>
  <si>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</si>
  <si>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</si>
  <si>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</si>
  <si>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</si>
  <si>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</si>
  <si>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</si>
  <si>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</si>
  <si>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</si>
  <si>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</si>
  <si>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</si>
  <si>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</si>
  <si>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</si>
  <si>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</si>
  <si>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</si>
  <si>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</si>
  <si>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</si>
  <si>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</si>
  <si>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</si>
  <si>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</si>
  <si>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</si>
  <si>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</si>
  <si>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</si>
  <si>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</si>
  <si>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</si>
  <si>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</si>
  <si>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</si>
  <si>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</si>
  <si>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</si>
  <si>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</si>
  <si>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</si>
  <si>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</si>
  <si>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</si>
  <si>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</si>
  <si>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</si>
  <si>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</si>
  <si>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</si>
  <si>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</si>
  <si>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</si>
  <si>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</si>
  <si>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</si>
  <si>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</si>
  <si>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</si>
  <si>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</si>
  <si>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</si>
  <si>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</si>
  <si>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</si>
  <si>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</si>
  <si>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</si>
  <si>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</si>
  <si>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</si>
  <si>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</si>
  <si>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</si>
  <si>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</si>
  <si>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</si>
  <si>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</si>
  <si>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</si>
  <si>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</si>
  <si>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</si>
  <si>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</si>
  <si>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</si>
  <si>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</si>
  <si>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</si>
  <si>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</si>
  <si>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</si>
  <si>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</si>
  <si>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</si>
  <si>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</si>
  <si>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</si>
  <si>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</si>
  <si>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</si>
  <si>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</si>
  <si>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</si>
  <si>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</si>
  <si>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</si>
  <si>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</si>
  <si>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</si>
  <si>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</si>
  <si>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</si>
  <si>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</si>
  <si>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</si>
  <si>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</si>
  <si>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</si>
  <si>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</si>
  <si>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</si>
  <si>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</si>
  <si>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</si>
  <si>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</si>
  <si>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</si>
  <si>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</si>
  <si>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</si>
  <si>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</si>
  <si>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</si>
  <si>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</si>
  <si>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</si>
  <si>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</si>
  <si>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</si>
  <si>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</si>
  <si>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</si>
  <si>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</si>
  <si>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</si>
  <si>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</si>
  <si>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</si>
  <si>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</si>
  <si>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</si>
  <si>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</si>
  <si>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</si>
  <si>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</si>
  <si>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</si>
  <si>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</si>
  <si>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</si>
  <si>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</si>
  <si>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</si>
  <si>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</si>
  <si>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</si>
  <si>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</si>
  <si>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</si>
  <si>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</si>
  <si>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</si>
  <si>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</si>
  <si>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</si>
  <si>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</si>
  <si>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</si>
  <si>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</si>
  <si>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</si>
  <si>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</si>
  <si>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</si>
  <si>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</si>
  <si>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</si>
  <si>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</si>
  <si>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</si>
  <si>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</si>
  <si>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</si>
  <si>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</si>
  <si>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</si>
  <si>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</si>
  <si>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</si>
  <si>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</si>
  <si>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</si>
  <si>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</si>
  <si>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</si>
  <si>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</si>
  <si>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</si>
  <si>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</si>
  <si>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</si>
  <si>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</si>
  <si>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</si>
  <si>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</si>
  <si>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</si>
  <si>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</si>
  <si>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</si>
  <si>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</si>
  <si>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</si>
  <si>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</si>
  <si>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</si>
  <si>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</si>
  <si>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</si>
  <si>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</si>
  <si>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</si>
  <si>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</si>
  <si>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</si>
  <si>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</si>
  <si>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</si>
  <si>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</si>
  <si>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</si>
  <si>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</si>
  <si>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</si>
  <si>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</si>
  <si>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</si>
  <si>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</si>
  <si>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</si>
  <si>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</si>
  <si>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</si>
  <si>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</si>
  <si>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</si>
  <si>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</si>
  <si>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</si>
  <si>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</si>
  <si>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</si>
  <si>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</si>
  <si>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</si>
  <si>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</si>
  <si>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</si>
  <si>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</si>
  <si>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</si>
  <si>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</si>
  <si>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</si>
  <si>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</si>
  <si>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</si>
  <si>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</si>
  <si>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</si>
  <si>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</si>
  <si>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</si>
  <si>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</si>
  <si>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</si>
  <si>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</si>
  <si>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</si>
  <si>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</si>
  <si>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</si>
  <si>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</si>
  <si>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</si>
  <si>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</si>
  <si>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</si>
  <si>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</si>
  <si>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</si>
  <si>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</si>
  <si>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</si>
  <si>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</si>
  <si>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</si>
  <si>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</si>
  <si>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</si>
  <si>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</si>
  <si>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</si>
  <si>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</si>
  <si>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</si>
  <si>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</si>
  <si>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</si>
  <si>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</si>
  <si>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</si>
  <si>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</si>
  <si>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</si>
  <si>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</si>
  <si>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</si>
  <si>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</si>
  <si>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</si>
  <si>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</si>
  <si>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</si>
  <si>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</si>
  <si>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</si>
  <si>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</si>
  <si>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</si>
  <si>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</si>
  <si>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</si>
  <si>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</si>
  <si>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</si>
  <si>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</si>
  <si>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</si>
  <si>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</si>
  <si>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</si>
  <si>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</si>
  <si>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</si>
  <si>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</si>
  <si>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</si>
  <si>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</si>
  <si>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</si>
  <si>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</si>
  <si>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</si>
  <si>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</si>
  <si>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</si>
  <si>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</si>
  <si>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</si>
  <si>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</si>
  <si>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</si>
  <si>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</si>
  <si>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</si>
  <si>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</si>
  <si>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</si>
  <si>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</si>
  <si>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</si>
  <si>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</si>
  <si>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</si>
  <si>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</si>
  <si>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</si>
  <si>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</si>
  <si>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</si>
  <si>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</si>
  <si>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</si>
  <si>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</si>
  <si>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</si>
  <si>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</si>
  <si>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</si>
  <si>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</si>
  <si>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</si>
  <si>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</si>
  <si>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</si>
  <si>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</si>
  <si>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</si>
  <si>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</si>
  <si>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</si>
  <si>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</si>
  <si>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</si>
  <si>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</si>
  <si>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</si>
  <si>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</si>
  <si>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</si>
  <si>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</si>
  <si>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</si>
  <si>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</si>
  <si>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</si>
  <si>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</si>
  <si>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</si>
  <si>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</si>
  <si>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</si>
  <si>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</si>
  <si>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</si>
  <si>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</si>
  <si>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</si>
  <si>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</si>
  <si>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</si>
  <si>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</si>
  <si>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</si>
  <si>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</si>
  <si>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</si>
  <si>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</si>
  <si>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</si>
  <si>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</si>
  <si>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</si>
  <si>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</si>
  <si>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</si>
  <si>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</si>
  <si>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</si>
  <si>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</si>
  <si>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</si>
  <si>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</si>
  <si>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</si>
  <si>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</si>
  <si>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</si>
  <si>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</si>
  <si>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</si>
  <si>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</si>
  <si>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</si>
  <si>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</si>
  <si>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</si>
  <si>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</si>
  <si>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</si>
  <si>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</si>
  <si>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</si>
  <si>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</si>
  <si>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</si>
  <si>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</si>
  <si>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</si>
  <si>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</si>
  <si>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</si>
  <si>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</si>
  <si>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</si>
  <si>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</si>
  <si>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</si>
  <si>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</si>
  <si>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</si>
  <si>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</si>
  <si>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</si>
  <si>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</si>
  <si>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</si>
  <si>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</si>
  <si>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</si>
  <si>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</si>
  <si>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</si>
  <si>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</si>
  <si>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</si>
  <si>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</si>
  <si>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</si>
  <si>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</si>
  <si>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</si>
  <si>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</si>
  <si>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</si>
  <si>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</si>
  <si>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</si>
  <si>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</si>
  <si>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</si>
  <si>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</si>
  <si>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</si>
  <si>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</si>
  <si>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</si>
  <si>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</si>
  <si>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</si>
  <si>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</si>
  <si>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</si>
  <si>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</si>
  <si>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</si>
  <si>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</si>
  <si>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</si>
  <si>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</si>
  <si>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</si>
  <si>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</si>
  <si>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</si>
  <si>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</si>
  <si>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</si>
  <si>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</si>
  <si>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</si>
  <si>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</si>
  <si>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</si>
  <si>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</si>
  <si>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</si>
  <si>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</si>
  <si>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</si>
  <si>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</si>
  <si>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</si>
  <si>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</si>
  <si>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</si>
  <si>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</si>
  <si>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</si>
  <si>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</si>
  <si>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</si>
  <si>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</si>
  <si>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</si>
  <si>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</si>
  <si>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</si>
  <si>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</si>
  <si>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</si>
  <si>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</si>
  <si>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</si>
  <si>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</si>
  <si>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</si>
  <si>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</si>
  <si>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</si>
  <si>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</si>
  <si>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</si>
  <si>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</si>
  <si>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</si>
  <si>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</si>
  <si>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</si>
  <si>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</si>
  <si>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</si>
  <si>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</si>
  <si>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</si>
  <si>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</si>
  <si>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</si>
  <si>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</si>
  <si>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</si>
  <si>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</si>
  <si>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</si>
  <si>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</si>
  <si>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</si>
  <si>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</si>
  <si>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</si>
  <si>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</si>
  <si>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</si>
  <si>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</si>
  <si>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</si>
  <si>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</si>
  <si>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</si>
  <si>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</si>
  <si>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</si>
  <si>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</si>
  <si>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</si>
  <si>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</si>
  <si>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</si>
  <si>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</si>
  <si>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</si>
  <si>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</si>
  <si>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</si>
  <si>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</si>
  <si>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</si>
  <si>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</si>
  <si>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</si>
  <si>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</si>
  <si>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</si>
  <si>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</si>
  <si>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</si>
  <si>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</si>
  <si>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</si>
  <si>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</si>
  <si>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</si>
  <si>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</si>
  <si>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</si>
  <si>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</si>
  <si>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</si>
  <si>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</si>
  <si>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</si>
  <si>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</si>
  <si>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</si>
  <si>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</si>
  <si>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</si>
  <si>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</si>
  <si>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</si>
  <si>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</si>
  <si>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</si>
  <si>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</si>
  <si>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</si>
  <si>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</si>
  <si>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</si>
  <si>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</si>
  <si>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</si>
  <si>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</si>
  <si>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</si>
  <si>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</si>
  <si>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</si>
  <si>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</si>
  <si>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</si>
  <si>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</si>
  <si>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</si>
  <si>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</si>
  <si>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</si>
  <si>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</si>
  <si>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</si>
  <si>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</si>
  <si>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</si>
  <si>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</si>
  <si>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</si>
  <si>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</si>
  <si>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</si>
  <si>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</si>
  <si>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</si>
  <si>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</si>
  <si>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</si>
  <si>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</si>
  <si>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</si>
  <si>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</si>
  <si>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</si>
  <si>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</si>
  <si>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</si>
  <si>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</si>
  <si>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</si>
  <si>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</si>
  <si>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</si>
  <si>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</si>
  <si>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</si>
  <si>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</si>
  <si>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</si>
  <si>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</si>
  <si>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</si>
  <si>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</si>
  <si>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</si>
  <si>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</si>
  <si>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</si>
  <si>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</si>
  <si>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</si>
  <si>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</si>
  <si>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</si>
  <si>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</si>
  <si>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</si>
  <si>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</si>
  <si>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</si>
  <si>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</si>
  <si>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</si>
  <si>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</si>
  <si>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</si>
  <si>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</si>
  <si>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</si>
  <si>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</si>
  <si>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</si>
  <si>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</si>
  <si>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</si>
  <si>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</si>
  <si>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</si>
  <si>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</si>
  <si>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</si>
  <si>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</si>
  <si>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</si>
  <si>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</si>
  <si>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</si>
  <si>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</si>
  <si>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</si>
  <si>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</si>
  <si>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</si>
  <si>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</si>
  <si>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</si>
  <si>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</si>
  <si>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</si>
  <si>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</si>
  <si>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</si>
  <si>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</si>
  <si>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</si>
  <si>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</si>
  <si>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</si>
  <si>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</si>
  <si>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</si>
  <si>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</si>
  <si>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</si>
  <si>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</si>
  <si>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</si>
  <si>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</si>
  <si>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</si>
  <si>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</si>
  <si>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</si>
  <si>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</si>
  <si>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</si>
  <si>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</si>
  <si>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</si>
  <si>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</si>
  <si>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</si>
  <si>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</si>
  <si>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</si>
  <si>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</si>
  <si>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</si>
  <si>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</si>
  <si>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</si>
  <si>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</si>
  <si>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</si>
  <si>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</si>
  <si>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</si>
  <si>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</si>
  <si>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</si>
  <si>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</si>
  <si>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</si>
  <si>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</si>
  <si>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</si>
  <si>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</si>
  <si>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</si>
  <si>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</si>
  <si>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</si>
  <si>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</si>
  <si>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</si>
  <si>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</si>
  <si>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</si>
  <si>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</si>
  <si>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</si>
  <si>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</si>
  <si>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</si>
  <si>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</si>
  <si>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</si>
  <si>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</si>
  <si>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</si>
  <si>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</si>
  <si>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</si>
  <si>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</si>
  <si>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</si>
  <si>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</si>
  <si>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</si>
  <si>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</si>
  <si>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</si>
  <si>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</si>
  <si>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</si>
  <si>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</si>
  <si>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</si>
  <si>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</si>
  <si>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</si>
  <si>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</si>
  <si>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</si>
  <si>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</si>
  <si>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</si>
  <si>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</si>
  <si>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</si>
  <si>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</si>
  <si>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</si>
  <si>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</si>
  <si>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</si>
  <si>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</si>
  <si>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</si>
  <si>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</si>
  <si>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</si>
  <si>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</si>
  <si>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</si>
  <si>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</si>
  <si>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</si>
  <si>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</si>
  <si>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</si>
  <si>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</si>
  <si>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</si>
  <si>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</si>
  <si>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</si>
  <si>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</si>
  <si>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</si>
  <si>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</si>
  <si>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</si>
  <si>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</si>
  <si>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</si>
  <si>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</si>
  <si>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</si>
  <si>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</si>
  <si>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</si>
  <si>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</si>
  <si>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</si>
  <si>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</si>
  <si>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</si>
  <si>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</si>
  <si>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</si>
  <si>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</si>
  <si>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</si>
  <si>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</si>
  <si>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</si>
  <si>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</si>
  <si>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</si>
  <si>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</si>
  <si>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</si>
  <si>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</si>
  <si>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</si>
  <si>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</si>
  <si>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</si>
  <si>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</si>
  <si>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</si>
  <si>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</si>
  <si>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</si>
  <si>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</si>
  <si>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</si>
  <si>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</si>
  <si>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</si>
  <si>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</si>
  <si>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</si>
  <si>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</si>
  <si>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</si>
  <si>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</si>
  <si>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</si>
  <si>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</si>
  <si>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</si>
  <si>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</si>
  <si>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</si>
  <si>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</si>
  <si>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</si>
  <si>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</si>
  <si>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</si>
  <si>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</si>
  <si>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</si>
  <si>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</si>
  <si>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</si>
  <si>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</si>
  <si>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</si>
  <si>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</si>
  <si>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</si>
  <si>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</si>
  <si>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</si>
  <si>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</si>
  <si>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</si>
  <si>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</si>
  <si>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</si>
  <si>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</si>
  <si>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</si>
  <si>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</si>
  <si>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</si>
  <si>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</si>
  <si>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</si>
  <si>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</si>
  <si>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</si>
  <si>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</si>
  <si>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</si>
  <si>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</si>
  <si>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</si>
  <si>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</si>
  <si>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</si>
  <si>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</si>
  <si>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</si>
  <si>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</si>
  <si>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</si>
  <si>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</si>
  <si>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</si>
  <si>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</si>
  <si>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</si>
  <si>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</si>
  <si>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</si>
  <si>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</si>
  <si>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</si>
  <si>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</si>
  <si>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</si>
  <si>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</si>
  <si>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</si>
  <si>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</si>
  <si>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</si>
  <si>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</si>
  <si>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</si>
  <si>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</si>
  <si>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</si>
  <si>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</si>
  <si>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</si>
  <si>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</si>
  <si>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</si>
  <si>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</si>
  <si>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</si>
  <si>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</si>
  <si>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</si>
  <si>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</si>
  <si>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</si>
  <si>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</si>
  <si>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</si>
  <si>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</si>
  <si>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</si>
  <si>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</si>
  <si>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</si>
  <si>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</si>
  <si>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</si>
  <si>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</si>
  <si>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</si>
  <si>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</si>
  <si>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</si>
  <si>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</si>
  <si>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</si>
  <si>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</si>
  <si>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</si>
  <si>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</si>
  <si>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</si>
  <si>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</si>
  <si>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</si>
  <si>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</si>
  <si>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</si>
  <si>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</si>
  <si>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</si>
  <si>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</si>
  <si>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</si>
  <si>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</si>
  <si>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</si>
  <si>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</si>
  <si>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</si>
  <si>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</si>
  <si>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</si>
  <si>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</si>
  <si>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</si>
  <si>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</si>
  <si>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</si>
  <si>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</si>
  <si>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</si>
  <si>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</si>
  <si>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</si>
  <si>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</si>
  <si>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</si>
  <si>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</si>
  <si>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</si>
  <si>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</si>
  <si>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</si>
  <si>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</si>
  <si>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</si>
  <si>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</si>
  <si>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</si>
  <si>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</si>
  <si>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</si>
  <si>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</si>
  <si>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</si>
  <si>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</si>
  <si>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</si>
  <si>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</si>
  <si>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</si>
  <si>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</si>
  <si>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</si>
  <si>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</si>
  <si>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</si>
  <si>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</si>
  <si>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</si>
  <si>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</si>
  <si>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</si>
  <si>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</si>
  <si>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</si>
  <si>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</si>
  <si>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</si>
  <si>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</si>
  <si>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</si>
  <si>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</si>
  <si>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</si>
  <si>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</si>
  <si>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</si>
  <si>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</si>
  <si>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</si>
  <si>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</si>
  <si>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</si>
  <si>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</si>
  <si>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</si>
  <si>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</si>
  <si>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</si>
  <si>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</si>
  <si>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</si>
  <si>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</si>
  <si>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</si>
  <si>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</si>
  <si>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</si>
  <si>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</si>
  <si>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</si>
  <si>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</si>
  <si>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</si>
  <si>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</si>
  <si>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</si>
  <si>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</si>
  <si>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</si>
  <si>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</si>
  <si>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</si>
  <si>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</si>
  <si>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</si>
  <si>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</si>
  <si>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</si>
  <si>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</si>
  <si>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</si>
  <si>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</si>
  <si>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</si>
  <si>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</si>
  <si>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</si>
  <si>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</si>
  <si>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</si>
  <si>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</si>
  <si>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</si>
  <si>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</si>
  <si>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</si>
  <si>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</si>
  <si>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</si>
  <si>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</si>
  <si>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</si>
  <si>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</si>
  <si>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</si>
  <si>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</si>
  <si>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</si>
  <si>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</si>
  <si>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</si>
  <si>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</si>
  <si>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</si>
  <si>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</si>
  <si>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</si>
  <si>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</si>
  <si>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</si>
  <si>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</si>
  <si>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</si>
  <si>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</si>
  <si>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</si>
  <si>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</si>
  <si>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</si>
  <si>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</si>
  <si>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</si>
  <si>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</si>
  <si>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</si>
  <si>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</si>
  <si>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</si>
  <si>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</si>
  <si>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</si>
  <si>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</si>
  <si>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</si>
  <si>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</si>
  <si>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</si>
  <si>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</si>
  <si>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</si>
  <si>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</si>
  <si>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</si>
  <si>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</si>
  <si>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</si>
  <si>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</si>
  <si>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</si>
  <si>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</si>
  <si>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</si>
  <si>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</si>
  <si>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</si>
  <si>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</si>
  <si>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</si>
  <si>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</si>
  <si>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</si>
  <si>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</si>
  <si>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</si>
  <si>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</si>
  <si>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</si>
  <si>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</si>
  <si>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</si>
  <si>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</si>
  <si>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</si>
  <si>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</si>
  <si>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</si>
  <si>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</si>
  <si>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</si>
  <si>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</si>
  <si>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</si>
  <si>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</si>
  <si>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</si>
  <si>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</si>
  <si>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</si>
  <si>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</si>
  <si>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</si>
  <si>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</si>
  <si>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</si>
  <si>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</si>
  <si>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</si>
  <si>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</si>
  <si>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</si>
  <si>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</si>
  <si>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</si>
  <si>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</si>
  <si>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</si>
  <si>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</si>
  <si>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</si>
  <si>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</si>
  <si>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</si>
  <si>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</si>
  <si>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</si>
  <si>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</si>
  <si>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</si>
  <si>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</si>
  <si>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</si>
  <si>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</si>
  <si>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</si>
  <si>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</si>
  <si>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</si>
  <si>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</si>
  <si>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</si>
  <si>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</si>
  <si>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</si>
  <si>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</si>
  <si>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</si>
  <si>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</si>
  <si>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</si>
  <si>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</si>
  <si>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</si>
  <si>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</si>
  <si>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</si>
  <si>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</si>
  <si>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</si>
  <si>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</si>
  <si>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</si>
  <si>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</si>
  <si>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</si>
  <si>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</si>
  <si>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</si>
  <si>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</si>
  <si>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</si>
  <si>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</si>
  <si>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</si>
  <si>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</si>
  <si>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</si>
  <si>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</si>
  <si>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</si>
  <si>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</si>
  <si>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</si>
  <si>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</si>
  <si>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</si>
  <si>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</si>
  <si>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</si>
  <si>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</si>
  <si>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</si>
  <si>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</si>
  <si>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</si>
  <si>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</si>
  <si>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</si>
  <si>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</si>
  <si>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</si>
  <si>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</si>
  <si>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</si>
  <si>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</si>
  <si>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</si>
  <si>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</si>
  <si>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</si>
  <si>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</si>
  <si>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</si>
  <si>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</si>
  <si>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</si>
  <si>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</si>
  <si>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</si>
  <si>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</si>
  <si>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</si>
  <si>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</si>
  <si>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</si>
  <si>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</si>
  <si>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</si>
  <si>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</si>
  <si>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</si>
  <si>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</si>
  <si>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</si>
  <si>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</si>
  <si>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</si>
  <si>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</si>
  <si>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</si>
  <si>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</si>
  <si>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</si>
  <si>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</si>
  <si>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</si>
  <si>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</si>
  <si>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</si>
  <si>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</si>
  <si>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</si>
  <si>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</si>
  <si>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</si>
  <si>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</si>
  <si>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</si>
  <si>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</si>
  <si>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</si>
  <si>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</si>
  <si>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</si>
  <si>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</si>
  <si>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</si>
  <si>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</si>
  <si>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</si>
  <si>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</si>
  <si>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</si>
  <si>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</si>
  <si>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</si>
  <si>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</si>
  <si>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</si>
  <si>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</si>
  <si>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</si>
  <si>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</si>
  <si>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</si>
  <si>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</si>
  <si>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</si>
  <si>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</si>
  <si>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</si>
  <si>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</si>
  <si>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</si>
  <si>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</si>
  <si>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</si>
  <si>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</si>
  <si>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</si>
  <si>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</si>
  <si>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</si>
  <si>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</si>
  <si>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</si>
  <si>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</si>
  <si>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</si>
  <si>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</si>
  <si>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</si>
  <si>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</si>
  <si>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</si>
  <si>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</si>
  <si>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</si>
  <si>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</si>
  <si>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</si>
  <si>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</si>
  <si>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</si>
  <si>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</si>
  <si>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</si>
  <si>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</si>
  <si>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</si>
  <si>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</si>
  <si>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</si>
  <si>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</si>
  <si>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</si>
  <si>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</si>
  <si>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</si>
  <si>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</si>
  <si>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</si>
  <si>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</si>
  <si>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</si>
  <si>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</si>
  <si>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</si>
  <si>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</si>
  <si>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</si>
  <si>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</si>
  <si>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</si>
  <si>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</si>
  <si>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</si>
  <si>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</si>
  <si>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</si>
  <si>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</si>
  <si>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</si>
  <si>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</si>
  <si>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</si>
  <si>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</si>
  <si>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</si>
  <si>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</si>
  <si>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</si>
  <si>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</si>
  <si>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</si>
  <si>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</si>
  <si>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</si>
  <si>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</si>
  <si>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</si>
  <si>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</si>
  <si>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</si>
  <si>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</si>
  <si>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</si>
  <si>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</si>
  <si>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</si>
  <si>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</si>
  <si>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</si>
  <si>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</si>
  <si>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</si>
  <si>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</si>
  <si>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</si>
  <si>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</si>
  <si>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</si>
  <si>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</si>
  <si>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</si>
  <si>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</si>
  <si>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</si>
  <si>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</si>
  <si>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</si>
  <si>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</si>
  <si>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</si>
  <si>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</si>
  <si>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</si>
  <si>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</si>
  <si>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</si>
  <si>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</si>
  <si>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</si>
  <si>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</si>
  <si>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</si>
  <si>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</si>
  <si>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</si>
  <si>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</si>
  <si>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</si>
  <si>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</si>
  <si>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</si>
  <si>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</si>
  <si>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</si>
  <si>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</si>
  <si>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</si>
  <si>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</si>
  <si>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</si>
  <si>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</si>
  <si>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</si>
  <si>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</si>
  <si>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</si>
  <si>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</si>
  <si>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</si>
  <si>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</si>
  <si>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</si>
  <si>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</si>
  <si>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</si>
  <si>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</si>
  <si>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</si>
  <si>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</si>
  <si>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</si>
  <si>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</si>
  <si>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</si>
  <si>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</si>
  <si>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</si>
  <si>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</si>
  <si>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</si>
  <si>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</si>
  <si>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</si>
  <si>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</si>
  <si>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</si>
  <si>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</si>
  <si>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</si>
  <si>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</si>
  <si>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</si>
  <si>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</si>
  <si>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</si>
  <si>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</si>
  <si>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</si>
  <si>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</si>
  <si>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</si>
  <si>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</si>
  <si>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</si>
  <si>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</si>
  <si>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</si>
  <si>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</si>
  <si>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</si>
  <si>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</si>
  <si>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</si>
  <si>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</si>
  <si>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</si>
  <si>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</si>
  <si>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</si>
  <si>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</si>
  <si>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</si>
  <si>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</si>
  <si>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</si>
  <si>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</si>
  <si>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</si>
  <si>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</si>
  <si>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</si>
  <si>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</si>
  <si>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</si>
  <si>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</si>
  <si>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</si>
  <si>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</si>
  <si>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</si>
  <si>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</si>
  <si>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</si>
  <si>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</si>
  <si>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</si>
  <si>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</si>
  <si>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</si>
  <si>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</si>
  <si>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</si>
  <si>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</si>
  <si>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</si>
  <si>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</si>
  <si>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</si>
  <si>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</si>
  <si>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</si>
  <si>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</si>
  <si>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</si>
  <si>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</si>
  <si>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</si>
  <si>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</si>
  <si>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</si>
  <si>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</si>
  <si>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</si>
  <si>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</si>
  <si>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</si>
  <si>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</si>
  <si>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</si>
  <si>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</si>
  <si>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</si>
  <si>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</si>
  <si>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</si>
  <si>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</si>
  <si>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</si>
  <si>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</si>
  <si>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</si>
  <si>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</si>
  <si>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</si>
  <si>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</si>
  <si>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</si>
  <si>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</si>
  <si>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</si>
  <si>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</si>
  <si>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</si>
  <si>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</si>
  <si>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</si>
  <si>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</si>
  <si>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</si>
  <si>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</si>
  <si>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</si>
  <si>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</si>
  <si>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</si>
  <si>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</si>
  <si>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</si>
  <si>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</si>
  <si>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</si>
  <si>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</si>
  <si>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</si>
  <si>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</si>
  <si>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</si>
  <si>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</si>
  <si>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</si>
  <si>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</si>
  <si>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</si>
  <si>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</si>
  <si>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</si>
  <si>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</si>
  <si>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</si>
  <si>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</si>
  <si>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</si>
  <si>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</si>
  <si>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</si>
  <si>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</si>
  <si>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</si>
  <si>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</si>
  <si>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</si>
  <si>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</si>
  <si>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</si>
  <si>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</si>
  <si>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</si>
  <si>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</si>
  <si>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</si>
  <si>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</si>
  <si>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</si>
  <si>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</si>
  <si>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</si>
  <si>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</si>
  <si>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</si>
  <si>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</si>
  <si>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</si>
  <si>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</si>
  <si>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</si>
  <si>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</si>
  <si>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</si>
  <si>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</si>
  <si>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</si>
  <si>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</si>
  <si>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</si>
  <si>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</si>
  <si>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</si>
  <si>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</si>
  <si>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</si>
  <si>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</si>
  <si>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</si>
  <si>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</si>
  <si>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</si>
  <si>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</si>
  <si>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</si>
  <si>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</si>
  <si>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</si>
  <si>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</si>
  <si>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</si>
  <si>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</si>
  <si>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</si>
  <si>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</si>
  <si>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</si>
  <si>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</si>
  <si>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</si>
  <si>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</si>
  <si>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</si>
  <si>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</si>
  <si>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</si>
  <si>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</si>
  <si>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</si>
  <si>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</si>
  <si>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</si>
  <si>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</si>
  <si>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</si>
  <si>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</si>
  <si>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</si>
  <si>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</si>
  <si>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</si>
  <si>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</si>
  <si>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</si>
  <si>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</si>
  <si>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</si>
  <si>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</si>
  <si>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</si>
  <si>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</si>
  <si>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</si>
  <si>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</si>
  <si>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</si>
  <si>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</si>
  <si>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</si>
  <si>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</si>
  <si>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</si>
  <si>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</si>
  <si>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</si>
  <si>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</si>
  <si>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</si>
  <si>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</si>
  <si>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</si>
  <si>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</si>
  <si>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</si>
  <si>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</si>
  <si>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</si>
  <si>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</si>
  <si>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</si>
  <si>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</si>
  <si>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</si>
  <si>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</si>
  <si>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</si>
  <si>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</si>
  <si>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</si>
  <si>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</si>
  <si>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</si>
  <si>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</si>
  <si>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</si>
  <si>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</si>
  <si>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</si>
  <si>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</si>
  <si>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</si>
  <si>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</si>
  <si>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</si>
  <si>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</si>
  <si>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</si>
  <si>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</si>
  <si>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</si>
  <si>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</si>
  <si>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</si>
  <si>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</si>
  <si>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</si>
  <si>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</si>
  <si>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</si>
  <si>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</si>
  <si>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</si>
  <si>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</si>
  <si>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</si>
  <si>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</si>
  <si>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</si>
  <si>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</si>
  <si>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</si>
  <si>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</si>
  <si>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</si>
  <si>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</si>
  <si>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</si>
  <si>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</si>
  <si>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</si>
  <si>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</si>
  <si>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</si>
  <si>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</si>
  <si>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</si>
  <si>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</si>
  <si>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</si>
  <si>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</si>
  <si>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</si>
  <si>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</si>
  <si>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</si>
  <si>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</si>
  <si>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</si>
  <si>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</si>
  <si>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</si>
  <si>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</si>
  <si>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</si>
  <si>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</si>
  <si>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</si>
  <si>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</si>
  <si>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</si>
  <si>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</si>
  <si>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</si>
  <si>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</si>
  <si>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</si>
  <si>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</si>
  <si>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</si>
  <si>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</si>
  <si>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</si>
  <si>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</si>
  <si>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</si>
  <si>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</si>
  <si>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</si>
  <si>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</si>
  <si>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</si>
  <si>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</si>
  <si>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</si>
  <si>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</si>
  <si>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</si>
  <si>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</si>
  <si>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</si>
  <si>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</si>
  <si>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</si>
  <si>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</si>
  <si>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</si>
  <si>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</si>
  <si>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</si>
  <si>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</si>
  <si>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</si>
  <si>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</si>
  <si>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</si>
  <si>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</si>
  <si>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</si>
  <si>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</si>
  <si>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</si>
  <si>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</si>
  <si>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</si>
  <si>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</si>
  <si>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</si>
  <si>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</si>
  <si>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</si>
  <si>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</si>
  <si>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</si>
  <si>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</si>
  <si>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</si>
  <si>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</si>
  <si>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</si>
  <si>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</si>
  <si>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</si>
  <si>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</si>
  <si>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</si>
  <si>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</si>
  <si>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</si>
  <si>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</si>
  <si>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</si>
  <si>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</si>
  <si>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</si>
  <si>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</si>
  <si>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</si>
  <si>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</si>
  <si>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</si>
  <si>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</si>
  <si>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</si>
  <si>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</si>
  <si>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</si>
  <si>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</si>
  <si>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</si>
  <si>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</si>
  <si>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</si>
  <si>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</si>
  <si>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</si>
  <si>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</si>
  <si>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</si>
  <si>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</si>
  <si>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</si>
  <si>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</si>
  <si>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</si>
  <si>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</si>
  <si>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</si>
  <si>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</si>
  <si>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</si>
  <si>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</si>
  <si>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</si>
  <si>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</si>
  <si>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</si>
  <si>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</si>
  <si>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</si>
  <si>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</si>
  <si>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</si>
  <si>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</si>
  <si>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</si>
  <si>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</si>
  <si>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</si>
  <si>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</si>
  <si>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</si>
  <si>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</si>
  <si>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</si>
  <si>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</si>
  <si>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</si>
  <si>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</si>
  <si>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</si>
  <si>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</si>
  <si>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</si>
  <si>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</si>
  <si>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</si>
  <si>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</si>
  <si>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</si>
  <si>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</si>
  <si>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</si>
  <si>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</si>
  <si>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</si>
  <si>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</si>
  <si>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</si>
  <si>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</si>
  <si>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</si>
  <si>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</si>
  <si>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</si>
  <si>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</si>
  <si>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</si>
  <si>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</si>
  <si>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</si>
  <si>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</si>
  <si>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</si>
  <si>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</si>
  <si>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</si>
  <si>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</si>
  <si>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</si>
  <si>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</si>
  <si>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</si>
  <si>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</si>
  <si>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</si>
  <si>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</si>
  <si>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</si>
  <si>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</si>
  <si>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</si>
  <si>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</si>
  <si>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</si>
  <si>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</si>
  <si>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</si>
  <si>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r>
      <rPr>
        <b/>
        <u/>
        <sz val="14"/>
        <rFont val="Arial Narrow"/>
        <family val="2"/>
      </rPr>
      <t xml:space="preserve">Variables para Elaboración del Cuadro de Distribución de Horas Pedagógicas del Nivel Secundaria de E.B.R. - JER - 2022       </t>
    </r>
    <r>
      <rPr>
        <b/>
        <sz val="14"/>
        <rFont val="Arial Narrow"/>
        <family val="2"/>
      </rPr>
      <t xml:space="preserve">                                                                                      R.V.M. N° 315-2021-MINEDU</t>
    </r>
  </si>
  <si>
    <t>Distribución de Horas  Pedagógicas por Grados - Según Plan de Estudios EBR Nivel Secundaria -JER -2022                                                                                                                                                                        R.V.M. N° 315-2021-MINEDU</t>
  </si>
  <si>
    <t>Cuadro de Distribución de Horas Pedagógicas del Nivel Secundaria de EBR - JER -2022</t>
  </si>
  <si>
    <t>EBR -NIVEL SECUNDARIA - JER  -2022</t>
  </si>
  <si>
    <t>Resumen del Cuadro de Distribución de Horas Pedagógicas del Nivel Secundaria EBR  JER - 2022                                             R.V.M. N° 315-2021-MINEDU</t>
  </si>
  <si>
    <t>AIP</t>
  </si>
  <si>
    <t>Taller de Laboratorio</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</si>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</sst>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44">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100" xfId="0" applyBorder="1" applyProtection="1">
      <protection locked="0"/>
    </xf>
    <xf numFmtId="0" fontId="32" fillId="0" borderId="101" xfId="0" applyFont="1" applyBorder="1" applyAlignment="1" applyProtection="1">
      <alignment horizontal="left"/>
    </xf>
    <xf numFmtId="0" fontId="42" fillId="8" borderId="102" xfId="0" applyFont="1" applyFill="1" applyBorder="1" applyProtection="1">
      <protection locked="0"/>
    </xf>
    <xf numFmtId="0" fontId="42" fillId="8" borderId="39" xfId="0" applyFont="1" applyFill="1" applyBorder="1" applyProtection="1">
      <protection locked="0"/>
    </xf>
    <xf numFmtId="0" fontId="42" fillId="8" borderId="103" xfId="0" applyFont="1" applyFill="1" applyBorder="1" applyProtection="1">
      <protection locked="0"/>
    </xf>
    <xf numFmtId="0" fontId="42" fillId="8" borderId="104" xfId="0" applyFont="1" applyFill="1" applyBorder="1" applyProtection="1">
      <protection locked="0"/>
    </xf>
    <xf numFmtId="0" fontId="42" fillId="8"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0" fillId="0" borderId="107" xfId="0" applyBorder="1" applyProtection="1">
      <protection hidden="1"/>
    </xf>
    <xf numFmtId="0" fontId="42" fillId="8" borderId="108" xfId="0" applyFont="1" applyFill="1" applyBorder="1" applyProtection="1">
      <protection locked="0"/>
    </xf>
    <xf numFmtId="0" fontId="7" fillId="0" borderId="109" xfId="1" applyFont="1" applyBorder="1" applyAlignment="1" applyProtection="1">
      <alignment horizontal="center" vertical="center" wrapText="1"/>
    </xf>
    <xf numFmtId="0" fontId="7" fillId="0" borderId="39" xfId="1" applyFont="1" applyBorder="1" applyAlignment="1" applyProtection="1">
      <alignment vertical="center" wrapText="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46" fillId="0" borderId="0" xfId="0" applyFont="1"/>
    <xf numFmtId="0" fontId="2" fillId="2" borderId="0" xfId="0" applyFont="1" applyFill="1"/>
    <xf numFmtId="0" fontId="0" fillId="4" borderId="39" xfId="0" applyFill="1" applyBorder="1" applyProtection="1">
      <protection locked="0"/>
    </xf>
    <xf numFmtId="0" fontId="41" fillId="10" borderId="85" xfId="0" applyFont="1" applyFill="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41" fillId="10" borderId="99" xfId="0"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45" fillId="9" borderId="39"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sqref="A1:XFD1048576"/>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30" customFormat="1" ht="12.75" x14ac:dyDescent="0.2">
      <c r="A1" s="230">
        <v>1</v>
      </c>
      <c r="B1" s="230">
        <v>2</v>
      </c>
      <c r="C1" s="230">
        <v>3</v>
      </c>
      <c r="D1" s="230">
        <v>4</v>
      </c>
      <c r="E1" s="230">
        <v>5</v>
      </c>
      <c r="F1" s="230">
        <v>6</v>
      </c>
      <c r="G1" s="230">
        <v>7</v>
      </c>
      <c r="H1" s="230">
        <v>8</v>
      </c>
      <c r="I1" s="230">
        <v>9</v>
      </c>
      <c r="J1" s="230">
        <v>10</v>
      </c>
      <c r="K1" s="230">
        <v>11</v>
      </c>
      <c r="L1" s="230">
        <v>12</v>
      </c>
      <c r="M1" s="230">
        <v>13</v>
      </c>
      <c r="N1" s="230">
        <v>14</v>
      </c>
      <c r="O1" s="230">
        <v>15</v>
      </c>
      <c r="P1" s="230">
        <v>16</v>
      </c>
      <c r="Q1" s="230">
        <v>17</v>
      </c>
      <c r="R1" s="230">
        <v>18</v>
      </c>
      <c r="S1" s="230">
        <v>19</v>
      </c>
      <c r="T1" s="230">
        <v>20</v>
      </c>
      <c r="U1" s="230">
        <v>21</v>
      </c>
      <c r="V1" s="230">
        <v>22</v>
      </c>
      <c r="W1" s="230">
        <v>23</v>
      </c>
      <c r="X1" s="230">
        <v>24</v>
      </c>
      <c r="Y1" s="230">
        <v>25</v>
      </c>
      <c r="Z1" s="230">
        <v>26</v>
      </c>
      <c r="AA1" s="230">
        <v>27</v>
      </c>
      <c r="AB1" s="230">
        <v>28</v>
      </c>
      <c r="AC1" s="230">
        <v>29</v>
      </c>
      <c r="AD1" s="230">
        <v>30</v>
      </c>
      <c r="AE1" s="230">
        <v>31</v>
      </c>
    </row>
    <row r="2" spans="1:31" x14ac:dyDescent="0.25">
      <c r="A2" s="231" t="s">
        <v>8</v>
      </c>
      <c r="B2" s="231" t="s">
        <v>0</v>
      </c>
      <c r="C2" s="231" t="s">
        <v>1</v>
      </c>
      <c r="D2" s="231" t="s">
        <v>2</v>
      </c>
      <c r="E2" s="231" t="s">
        <v>3</v>
      </c>
      <c r="F2" s="231" t="s">
        <v>4</v>
      </c>
      <c r="G2" s="231" t="s">
        <v>5</v>
      </c>
      <c r="H2" s="231" t="s">
        <v>6</v>
      </c>
      <c r="I2" s="231" t="s">
        <v>7</v>
      </c>
      <c r="J2" s="231" t="s">
        <v>8</v>
      </c>
      <c r="K2" s="231" t="s">
        <v>9</v>
      </c>
      <c r="L2" s="231" t="s">
        <v>10</v>
      </c>
      <c r="M2" s="231" t="s">
        <v>11</v>
      </c>
      <c r="N2" s="231" t="s">
        <v>12</v>
      </c>
      <c r="O2" s="231" t="s">
        <v>13</v>
      </c>
      <c r="P2" s="231" t="s">
        <v>14</v>
      </c>
      <c r="Q2" s="231" t="s">
        <v>15</v>
      </c>
      <c r="R2" s="231" t="s">
        <v>16</v>
      </c>
      <c r="S2" s="231" t="s">
        <v>20920</v>
      </c>
      <c r="T2" s="231" t="s">
        <v>20921</v>
      </c>
      <c r="U2" s="231" t="s">
        <v>17</v>
      </c>
      <c r="V2" s="231" t="s">
        <v>18</v>
      </c>
      <c r="W2" s="231" t="s">
        <v>21</v>
      </c>
      <c r="X2" s="231" t="s">
        <v>20</v>
      </c>
      <c r="Y2" s="231" t="s">
        <v>19</v>
      </c>
      <c r="Z2" s="231" t="s">
        <v>22</v>
      </c>
      <c r="AA2" s="231" t="s">
        <v>23</v>
      </c>
      <c r="AB2" s="231" t="s">
        <v>24</v>
      </c>
      <c r="AC2" s="231" t="s">
        <v>25</v>
      </c>
      <c r="AD2" s="231"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16050</v>
      </c>
      <c r="X3" s="127">
        <v>24918</v>
      </c>
      <c r="Y3" t="s">
        <v>14920</v>
      </c>
      <c r="Z3" s="127">
        <v>44112</v>
      </c>
      <c r="AA3" s="127">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16051</v>
      </c>
      <c r="X4" s="127">
        <v>24793</v>
      </c>
      <c r="Y4" t="s">
        <v>14926</v>
      </c>
      <c r="Z4" s="127">
        <v>44105</v>
      </c>
      <c r="AA4" s="127">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16052</v>
      </c>
      <c r="P5" t="s">
        <v>4008</v>
      </c>
      <c r="Q5" t="s">
        <v>632</v>
      </c>
      <c r="R5" t="s">
        <v>4009</v>
      </c>
      <c r="S5" t="str">
        <f t="shared" si="0"/>
        <v>MORANN PERCA, MAGUIN</v>
      </c>
      <c r="T5" t="s">
        <v>36</v>
      </c>
      <c r="U5" t="s">
        <v>37</v>
      </c>
      <c r="V5" t="s">
        <v>49</v>
      </c>
      <c r="W5" t="s">
        <v>19963</v>
      </c>
      <c r="X5" s="127">
        <v>25434</v>
      </c>
      <c r="Y5" t="s">
        <v>4010</v>
      </c>
      <c r="Z5" s="127">
        <v>44221</v>
      </c>
      <c r="AA5" s="127">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16053</v>
      </c>
      <c r="X6" s="127">
        <v>23382</v>
      </c>
      <c r="Y6" t="s">
        <v>14934</v>
      </c>
      <c r="Z6" s="127">
        <v>44240</v>
      </c>
      <c r="AA6" s="127">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16054</v>
      </c>
      <c r="P7" t="s">
        <v>87</v>
      </c>
      <c r="Q7" t="s">
        <v>212</v>
      </c>
      <c r="R7" t="s">
        <v>7137</v>
      </c>
      <c r="S7" t="str">
        <f t="shared" si="0"/>
        <v>CARBAJAL CATACORA, RUTH YENE</v>
      </c>
      <c r="T7" t="s">
        <v>59</v>
      </c>
      <c r="U7" t="s">
        <v>37</v>
      </c>
      <c r="V7" t="s">
        <v>49</v>
      </c>
      <c r="W7" t="s">
        <v>16299</v>
      </c>
      <c r="X7" s="127">
        <v>23220</v>
      </c>
      <c r="Y7" t="s">
        <v>258</v>
      </c>
      <c r="Z7" s="127">
        <v>44250</v>
      </c>
      <c r="AA7" s="127">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17930</v>
      </c>
      <c r="X8" s="127">
        <v>25246</v>
      </c>
      <c r="Y8" t="s">
        <v>12016</v>
      </c>
      <c r="Z8" s="127">
        <v>44197</v>
      </c>
      <c r="AA8" s="127">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16055</v>
      </c>
      <c r="X9" s="127">
        <v>26470</v>
      </c>
      <c r="Y9" t="s">
        <v>14943</v>
      </c>
      <c r="Z9" s="127">
        <v>44240</v>
      </c>
      <c r="AA9" s="127">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16056</v>
      </c>
      <c r="P10" t="s">
        <v>781</v>
      </c>
      <c r="Q10" t="s">
        <v>6372</v>
      </c>
      <c r="R10" t="s">
        <v>789</v>
      </c>
      <c r="S10" t="str">
        <f t="shared" si="0"/>
        <v>HUAYLLAPUMA SANTA CRUZ, CARLOS</v>
      </c>
      <c r="T10" t="s">
        <v>316</v>
      </c>
      <c r="U10" t="s">
        <v>37</v>
      </c>
      <c r="V10" t="s">
        <v>49</v>
      </c>
      <c r="W10" t="s">
        <v>17563</v>
      </c>
      <c r="X10" s="127">
        <v>25760</v>
      </c>
      <c r="Y10" t="s">
        <v>10633</v>
      </c>
      <c r="Z10" s="127">
        <v>44258</v>
      </c>
      <c r="AA10" s="127">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16057</v>
      </c>
      <c r="X11" s="127">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20840</v>
      </c>
      <c r="X12" s="127">
        <v>22996</v>
      </c>
      <c r="Y12" t="s">
        <v>14688</v>
      </c>
      <c r="Z12" s="127">
        <v>44197</v>
      </c>
      <c r="AA12" s="127">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16058</v>
      </c>
      <c r="P13" t="s">
        <v>296</v>
      </c>
      <c r="Q13" t="s">
        <v>793</v>
      </c>
      <c r="R13" t="s">
        <v>2091</v>
      </c>
      <c r="S13" t="str">
        <f t="shared" si="0"/>
        <v>LUQUE ARO, JUAN VICTOR</v>
      </c>
      <c r="T13" t="s">
        <v>316</v>
      </c>
      <c r="U13" t="s">
        <v>37</v>
      </c>
      <c r="V13" t="s">
        <v>49</v>
      </c>
      <c r="W13" t="s">
        <v>19175</v>
      </c>
      <c r="X13" s="127">
        <v>25285</v>
      </c>
      <c r="Y13" t="s">
        <v>2092</v>
      </c>
      <c r="Z13" s="127">
        <v>44250</v>
      </c>
      <c r="AA13" s="127">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16059</v>
      </c>
      <c r="X14" s="127">
        <v>26081</v>
      </c>
      <c r="Y14" t="s">
        <v>14954</v>
      </c>
      <c r="Z14" s="127">
        <v>44240</v>
      </c>
      <c r="AA14" s="127">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16060</v>
      </c>
      <c r="P15" t="s">
        <v>75</v>
      </c>
      <c r="Q15" t="s">
        <v>569</v>
      </c>
      <c r="R15" t="s">
        <v>79</v>
      </c>
      <c r="S15" t="str">
        <f t="shared" si="0"/>
        <v>QUISPE GUILLEN, MARLENY</v>
      </c>
      <c r="T15" t="s">
        <v>47</v>
      </c>
      <c r="U15" t="s">
        <v>37</v>
      </c>
      <c r="V15" t="s">
        <v>49</v>
      </c>
      <c r="W15" t="s">
        <v>19473</v>
      </c>
      <c r="X15" s="127">
        <v>26805</v>
      </c>
      <c r="Y15" t="s">
        <v>2750</v>
      </c>
      <c r="Z15" s="127">
        <v>44250</v>
      </c>
      <c r="AA15" s="127">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16061</v>
      </c>
      <c r="P16" t="s">
        <v>926</v>
      </c>
      <c r="Q16" t="s">
        <v>193</v>
      </c>
      <c r="R16" t="s">
        <v>290</v>
      </c>
      <c r="S16" t="str">
        <f t="shared" si="0"/>
        <v>TOQUE APAZA, LUCIO</v>
      </c>
      <c r="T16" t="s">
        <v>59</v>
      </c>
      <c r="U16" t="s">
        <v>37</v>
      </c>
      <c r="V16" t="s">
        <v>49</v>
      </c>
      <c r="W16" t="s">
        <v>18618</v>
      </c>
      <c r="X16" s="127">
        <v>23676</v>
      </c>
      <c r="Y16" t="s">
        <v>258</v>
      </c>
      <c r="Z16" s="127">
        <v>44251</v>
      </c>
      <c r="AA16" s="127">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16062</v>
      </c>
      <c r="X17" s="127">
        <v>26451</v>
      </c>
      <c r="Y17" t="s">
        <v>14960</v>
      </c>
      <c r="Z17" s="127">
        <v>44240</v>
      </c>
      <c r="AA17" s="127">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16063</v>
      </c>
      <c r="X18" s="127">
        <v>27443</v>
      </c>
      <c r="Y18" t="s">
        <v>14963</v>
      </c>
      <c r="Z18" s="127">
        <v>43497</v>
      </c>
      <c r="AA18" s="127">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17394</v>
      </c>
      <c r="X19" s="127">
        <v>27087</v>
      </c>
      <c r="Y19" t="s">
        <v>10462</v>
      </c>
      <c r="Z19" s="127">
        <v>44197</v>
      </c>
      <c r="AA19" s="127">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20450</v>
      </c>
      <c r="X20" s="127">
        <v>28422</v>
      </c>
      <c r="Y20" t="s">
        <v>5078</v>
      </c>
      <c r="Z20" s="127">
        <v>44197</v>
      </c>
      <c r="AA20" s="127">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19128</v>
      </c>
      <c r="X21" s="127">
        <v>24801</v>
      </c>
      <c r="Y21" t="s">
        <v>1956</v>
      </c>
      <c r="Z21" s="127">
        <v>44197</v>
      </c>
      <c r="AA21" s="127">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16064</v>
      </c>
      <c r="X22" s="127">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16065</v>
      </c>
      <c r="X23" s="127">
        <v>27731</v>
      </c>
      <c r="Y23" t="s">
        <v>14977</v>
      </c>
      <c r="Z23" s="127">
        <v>44200</v>
      </c>
      <c r="AA23" s="127">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16066</v>
      </c>
      <c r="X24" s="127">
        <v>27365</v>
      </c>
      <c r="Y24" t="s">
        <v>14980</v>
      </c>
      <c r="Z24" s="127">
        <v>44197</v>
      </c>
      <c r="AA24" s="127">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16067</v>
      </c>
      <c r="X25" s="127">
        <v>27377</v>
      </c>
      <c r="Y25" t="s">
        <v>16068</v>
      </c>
      <c r="Z25" s="127">
        <v>44263</v>
      </c>
      <c r="AA25" s="127">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16065</v>
      </c>
      <c r="X27" s="127">
        <v>27731</v>
      </c>
      <c r="Y27" t="s">
        <v>14977</v>
      </c>
      <c r="Z27" s="127">
        <v>44200</v>
      </c>
      <c r="AA27" s="127">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16069</v>
      </c>
      <c r="P28" t="s">
        <v>911</v>
      </c>
      <c r="Q28" t="s">
        <v>156</v>
      </c>
      <c r="R28" t="s">
        <v>20922</v>
      </c>
      <c r="S28" s="194" t="s">
        <v>235</v>
      </c>
      <c r="T28" t="s">
        <v>766</v>
      </c>
      <c r="U28" t="s">
        <v>37</v>
      </c>
      <c r="V28" t="s">
        <v>49</v>
      </c>
      <c r="W28" t="s">
        <v>20923</v>
      </c>
      <c r="X28" s="127">
        <v>30192</v>
      </c>
      <c r="Y28" t="s">
        <v>20924</v>
      </c>
      <c r="Z28" s="127">
        <v>44379</v>
      </c>
      <c r="AA28" s="127">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7">
        <v>44197</v>
      </c>
      <c r="AA29" s="127">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16070</v>
      </c>
      <c r="X30" s="127">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20925</v>
      </c>
      <c r="S31" s="194" t="s">
        <v>235</v>
      </c>
      <c r="T31" t="s">
        <v>766</v>
      </c>
      <c r="U31" t="s">
        <v>37</v>
      </c>
      <c r="V31" t="s">
        <v>49</v>
      </c>
      <c r="W31" t="s">
        <v>20926</v>
      </c>
      <c r="X31" s="127">
        <v>26650</v>
      </c>
      <c r="Y31" t="s">
        <v>20927</v>
      </c>
      <c r="Z31" s="127">
        <v>44197</v>
      </c>
      <c r="AA31" s="127">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16071</v>
      </c>
      <c r="X32" s="127">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16072</v>
      </c>
      <c r="X33" s="127">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16073</v>
      </c>
      <c r="X34" s="127">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16074</v>
      </c>
      <c r="P35" t="s">
        <v>41</v>
      </c>
      <c r="Q35" t="s">
        <v>41</v>
      </c>
      <c r="R35" t="s">
        <v>41</v>
      </c>
      <c r="S35" t="str">
        <f t="shared" si="0"/>
        <v xml:space="preserve"> , </v>
      </c>
      <c r="T35" t="s">
        <v>766</v>
      </c>
      <c r="U35" t="s">
        <v>37</v>
      </c>
      <c r="V35" t="s">
        <v>49</v>
      </c>
      <c r="W35" t="s">
        <v>41</v>
      </c>
      <c r="X35" t="s">
        <v>236</v>
      </c>
      <c r="Y35" t="s">
        <v>41</v>
      </c>
      <c r="Z35" s="127">
        <v>44330</v>
      </c>
      <c r="AA35" s="127">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16066</v>
      </c>
      <c r="X36" s="127">
        <v>27365</v>
      </c>
      <c r="Y36" t="s">
        <v>14980</v>
      </c>
      <c r="Z36" s="127">
        <v>44197</v>
      </c>
      <c r="AA36" s="127">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16075</v>
      </c>
      <c r="X38" s="127">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16076</v>
      </c>
      <c r="X40" s="127">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20928</v>
      </c>
      <c r="S41" s="194" t="s">
        <v>235</v>
      </c>
      <c r="T41" t="s">
        <v>766</v>
      </c>
      <c r="U41" t="s">
        <v>37</v>
      </c>
      <c r="V41" t="s">
        <v>49</v>
      </c>
      <c r="W41" t="s">
        <v>20929</v>
      </c>
      <c r="X41" s="127">
        <v>32547</v>
      </c>
      <c r="Y41" t="s">
        <v>20930</v>
      </c>
      <c r="Z41" s="127">
        <v>44197</v>
      </c>
      <c r="AA41" s="127">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16077</v>
      </c>
      <c r="X42" s="127">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16078</v>
      </c>
      <c r="X43" s="127">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16079</v>
      </c>
      <c r="X44" s="127">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16080</v>
      </c>
      <c r="X45" s="127">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16081</v>
      </c>
      <c r="X46" s="127">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16082</v>
      </c>
      <c r="X47" s="127">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16083</v>
      </c>
      <c r="X48" s="127">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16084</v>
      </c>
      <c r="X49" s="127">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16085</v>
      </c>
      <c r="X50" s="127">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16086</v>
      </c>
      <c r="X53" s="127">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16087</v>
      </c>
      <c r="X55" s="127">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16088</v>
      </c>
      <c r="X56" s="127">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16089</v>
      </c>
      <c r="X57" s="127">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16090</v>
      </c>
      <c r="X58" s="127">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16091</v>
      </c>
      <c r="X59" s="127">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16092</v>
      </c>
      <c r="X60" s="127">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16093</v>
      </c>
      <c r="X61" s="127">
        <v>21104</v>
      </c>
      <c r="Y61" t="s">
        <v>15085</v>
      </c>
      <c r="AB61" t="s">
        <v>38</v>
      </c>
      <c r="AC61" t="s">
        <v>95</v>
      </c>
      <c r="AD61" t="s">
        <v>40</v>
      </c>
    </row>
    <row r="62" spans="1:30" x14ac:dyDescent="0.25">
      <c r="A62" t="s">
        <v>16094</v>
      </c>
      <c r="B62" t="s">
        <v>27</v>
      </c>
      <c r="C62" t="s">
        <v>6849</v>
      </c>
      <c r="D62" t="s">
        <v>6850</v>
      </c>
      <c r="E62" t="s">
        <v>541</v>
      </c>
      <c r="F62" t="s">
        <v>14912</v>
      </c>
      <c r="G62" t="s">
        <v>14913</v>
      </c>
      <c r="H62" t="s">
        <v>14914</v>
      </c>
      <c r="I62" t="s">
        <v>14915</v>
      </c>
      <c r="J62" t="s">
        <v>16094</v>
      </c>
      <c r="K62" t="s">
        <v>773</v>
      </c>
      <c r="L62" t="s">
        <v>6405</v>
      </c>
      <c r="M62" t="s">
        <v>16095</v>
      </c>
      <c r="N62" t="s">
        <v>61</v>
      </c>
      <c r="O62" t="s">
        <v>16096</v>
      </c>
      <c r="P62" t="s">
        <v>75</v>
      </c>
      <c r="Q62" t="s">
        <v>350</v>
      </c>
      <c r="R62" t="s">
        <v>20931</v>
      </c>
      <c r="S62" s="194" t="s">
        <v>235</v>
      </c>
      <c r="T62" t="s">
        <v>775</v>
      </c>
      <c r="U62" t="s">
        <v>776</v>
      </c>
      <c r="V62" t="s">
        <v>49</v>
      </c>
      <c r="W62" t="s">
        <v>20932</v>
      </c>
      <c r="X62" s="127">
        <v>26725</v>
      </c>
      <c r="Y62" t="s">
        <v>258</v>
      </c>
      <c r="Z62" s="127">
        <v>44229</v>
      </c>
      <c r="AA62" s="127">
        <v>44561</v>
      </c>
      <c r="AB62" t="s">
        <v>119</v>
      </c>
      <c r="AC62" t="s">
        <v>777</v>
      </c>
      <c r="AD62" t="s">
        <v>40</v>
      </c>
    </row>
    <row r="63" spans="1:30" x14ac:dyDescent="0.25">
      <c r="A63" t="s">
        <v>16097</v>
      </c>
      <c r="B63" t="s">
        <v>27</v>
      </c>
      <c r="C63" t="s">
        <v>6849</v>
      </c>
      <c r="D63" t="s">
        <v>6850</v>
      </c>
      <c r="E63" t="s">
        <v>541</v>
      </c>
      <c r="F63" t="s">
        <v>14912</v>
      </c>
      <c r="G63" t="s">
        <v>14913</v>
      </c>
      <c r="H63" t="s">
        <v>14914</v>
      </c>
      <c r="I63" t="s">
        <v>14915</v>
      </c>
      <c r="J63" t="s">
        <v>16097</v>
      </c>
      <c r="K63" t="s">
        <v>773</v>
      </c>
      <c r="L63" t="s">
        <v>6405</v>
      </c>
      <c r="M63" t="s">
        <v>16098</v>
      </c>
      <c r="N63" t="s">
        <v>61</v>
      </c>
      <c r="O63" t="s">
        <v>16096</v>
      </c>
      <c r="P63" t="s">
        <v>194</v>
      </c>
      <c r="Q63" t="s">
        <v>168</v>
      </c>
      <c r="R63" t="s">
        <v>20933</v>
      </c>
      <c r="S63" s="194" t="s">
        <v>235</v>
      </c>
      <c r="T63" t="s">
        <v>775</v>
      </c>
      <c r="U63" t="s">
        <v>776</v>
      </c>
      <c r="V63" t="s">
        <v>49</v>
      </c>
      <c r="W63" t="s">
        <v>20934</v>
      </c>
      <c r="X63" s="127">
        <v>31431</v>
      </c>
      <c r="Y63" t="s">
        <v>258</v>
      </c>
      <c r="Z63" s="127">
        <v>44229</v>
      </c>
      <c r="AA63" s="127">
        <v>44561</v>
      </c>
      <c r="AB63" t="s">
        <v>119</v>
      </c>
      <c r="AC63" t="s">
        <v>777</v>
      </c>
      <c r="AD63" t="s">
        <v>40</v>
      </c>
    </row>
    <row r="64" spans="1:30" x14ac:dyDescent="0.25">
      <c r="A64" t="s">
        <v>16099</v>
      </c>
      <c r="B64" t="s">
        <v>27</v>
      </c>
      <c r="C64" t="s">
        <v>6849</v>
      </c>
      <c r="D64" t="s">
        <v>6850</v>
      </c>
      <c r="E64" t="s">
        <v>541</v>
      </c>
      <c r="F64" t="s">
        <v>14912</v>
      </c>
      <c r="G64" t="s">
        <v>14913</v>
      </c>
      <c r="H64" t="s">
        <v>14914</v>
      </c>
      <c r="I64" t="s">
        <v>14915</v>
      </c>
      <c r="J64" t="s">
        <v>16099</v>
      </c>
      <c r="K64" t="s">
        <v>773</v>
      </c>
      <c r="L64" t="s">
        <v>6405</v>
      </c>
      <c r="M64" t="s">
        <v>16100</v>
      </c>
      <c r="N64" t="s">
        <v>61</v>
      </c>
      <c r="O64" t="s">
        <v>16096</v>
      </c>
      <c r="P64" t="s">
        <v>134</v>
      </c>
      <c r="Q64" t="s">
        <v>20935</v>
      </c>
      <c r="R64" t="s">
        <v>20936</v>
      </c>
      <c r="S64" s="194" t="s">
        <v>235</v>
      </c>
      <c r="T64" t="s">
        <v>775</v>
      </c>
      <c r="U64" t="s">
        <v>776</v>
      </c>
      <c r="V64" t="s">
        <v>49</v>
      </c>
      <c r="W64" t="s">
        <v>20937</v>
      </c>
      <c r="X64" s="127">
        <v>31236</v>
      </c>
      <c r="Y64" t="s">
        <v>258</v>
      </c>
      <c r="Z64" s="127">
        <v>44244</v>
      </c>
      <c r="AA64" s="127">
        <v>44561</v>
      </c>
      <c r="AB64" t="s">
        <v>119</v>
      </c>
      <c r="AC64" t="s">
        <v>777</v>
      </c>
      <c r="AD64" t="s">
        <v>40</v>
      </c>
    </row>
    <row r="65" spans="1:30" x14ac:dyDescent="0.25">
      <c r="A65" t="s">
        <v>16101</v>
      </c>
      <c r="B65" t="s">
        <v>27</v>
      </c>
      <c r="C65" t="s">
        <v>6849</v>
      </c>
      <c r="D65" t="s">
        <v>6850</v>
      </c>
      <c r="E65" t="s">
        <v>541</v>
      </c>
      <c r="F65" t="s">
        <v>14912</v>
      </c>
      <c r="G65" t="s">
        <v>14913</v>
      </c>
      <c r="H65" t="s">
        <v>14914</v>
      </c>
      <c r="I65" t="s">
        <v>14915</v>
      </c>
      <c r="J65" t="s">
        <v>16101</v>
      </c>
      <c r="K65" t="s">
        <v>773</v>
      </c>
      <c r="L65" t="s">
        <v>6405</v>
      </c>
      <c r="M65" t="s">
        <v>15086</v>
      </c>
      <c r="N65" t="s">
        <v>61</v>
      </c>
      <c r="O65" t="s">
        <v>16096</v>
      </c>
      <c r="P65" t="s">
        <v>20938</v>
      </c>
      <c r="Q65" t="s">
        <v>20939</v>
      </c>
      <c r="R65" t="s">
        <v>20940</v>
      </c>
      <c r="S65" s="194" t="s">
        <v>235</v>
      </c>
      <c r="T65" t="s">
        <v>775</v>
      </c>
      <c r="U65" t="s">
        <v>776</v>
      </c>
      <c r="V65" t="s">
        <v>49</v>
      </c>
      <c r="W65" t="s">
        <v>20941</v>
      </c>
      <c r="X65" s="127">
        <v>28943</v>
      </c>
      <c r="Y65" t="s">
        <v>258</v>
      </c>
      <c r="Z65" s="127">
        <v>44197</v>
      </c>
      <c r="AA65" s="127">
        <v>44561</v>
      </c>
      <c r="AB65" t="s">
        <v>119</v>
      </c>
      <c r="AC65" t="s">
        <v>777</v>
      </c>
      <c r="AD65" t="s">
        <v>40</v>
      </c>
    </row>
    <row r="66" spans="1:30" x14ac:dyDescent="0.25">
      <c r="A66" t="s">
        <v>16102</v>
      </c>
      <c r="B66" t="s">
        <v>27</v>
      </c>
      <c r="C66" t="s">
        <v>6849</v>
      </c>
      <c r="D66" t="s">
        <v>6850</v>
      </c>
      <c r="E66" t="s">
        <v>541</v>
      </c>
      <c r="F66" t="s">
        <v>14912</v>
      </c>
      <c r="G66" t="s">
        <v>14913</v>
      </c>
      <c r="H66" t="s">
        <v>14914</v>
      </c>
      <c r="I66" t="s">
        <v>14915</v>
      </c>
      <c r="J66" t="s">
        <v>16102</v>
      </c>
      <c r="K66" t="s">
        <v>773</v>
      </c>
      <c r="L66" t="s">
        <v>6405</v>
      </c>
      <c r="M66" t="s">
        <v>15087</v>
      </c>
      <c r="N66" t="s">
        <v>61</v>
      </c>
      <c r="O66" t="s">
        <v>16096</v>
      </c>
      <c r="P66" t="s">
        <v>20942</v>
      </c>
      <c r="Q66" t="s">
        <v>20943</v>
      </c>
      <c r="R66" t="s">
        <v>20944</v>
      </c>
      <c r="S66" s="194" t="s">
        <v>235</v>
      </c>
      <c r="T66" t="s">
        <v>775</v>
      </c>
      <c r="U66" t="s">
        <v>776</v>
      </c>
      <c r="V66" t="s">
        <v>49</v>
      </c>
      <c r="W66" t="s">
        <v>20945</v>
      </c>
      <c r="X66" s="127">
        <v>27673</v>
      </c>
      <c r="Y66" t="s">
        <v>258</v>
      </c>
      <c r="Z66" s="127">
        <v>44256</v>
      </c>
      <c r="AA66" s="127">
        <v>44561</v>
      </c>
      <c r="AB66" t="s">
        <v>119</v>
      </c>
      <c r="AC66" t="s">
        <v>777</v>
      </c>
      <c r="AD66" t="s">
        <v>40</v>
      </c>
    </row>
    <row r="67" spans="1:30" x14ac:dyDescent="0.25">
      <c r="A67" t="s">
        <v>16103</v>
      </c>
      <c r="B67" t="s">
        <v>27</v>
      </c>
      <c r="C67" t="s">
        <v>6849</v>
      </c>
      <c r="D67" t="s">
        <v>6850</v>
      </c>
      <c r="E67" t="s">
        <v>541</v>
      </c>
      <c r="F67" t="s">
        <v>14912</v>
      </c>
      <c r="G67" t="s">
        <v>14913</v>
      </c>
      <c r="H67" t="s">
        <v>14914</v>
      </c>
      <c r="I67" t="s">
        <v>14915</v>
      </c>
      <c r="J67" t="s">
        <v>16103</v>
      </c>
      <c r="K67" t="s">
        <v>773</v>
      </c>
      <c r="L67" t="s">
        <v>6405</v>
      </c>
      <c r="M67" t="s">
        <v>15088</v>
      </c>
      <c r="N67" t="s">
        <v>61</v>
      </c>
      <c r="O67" t="s">
        <v>16096</v>
      </c>
      <c r="P67" t="s">
        <v>159</v>
      </c>
      <c r="Q67" t="s">
        <v>76</v>
      </c>
      <c r="R67" t="s">
        <v>20946</v>
      </c>
      <c r="S67" s="194" t="s">
        <v>235</v>
      </c>
      <c r="T67" t="s">
        <v>775</v>
      </c>
      <c r="U67" t="s">
        <v>776</v>
      </c>
      <c r="V67" t="s">
        <v>49</v>
      </c>
      <c r="W67" t="s">
        <v>20947</v>
      </c>
      <c r="X67" s="127">
        <v>30343</v>
      </c>
      <c r="Y67" t="s">
        <v>258</v>
      </c>
      <c r="Z67" s="127">
        <v>44256</v>
      </c>
      <c r="AA67" s="127">
        <v>44561</v>
      </c>
      <c r="AB67" t="s">
        <v>119</v>
      </c>
      <c r="AC67" t="s">
        <v>777</v>
      </c>
      <c r="AD67" t="s">
        <v>40</v>
      </c>
    </row>
    <row r="68" spans="1:30" x14ac:dyDescent="0.25">
      <c r="A68" t="s">
        <v>16104</v>
      </c>
      <c r="B68" t="s">
        <v>27</v>
      </c>
      <c r="C68" t="s">
        <v>6849</v>
      </c>
      <c r="D68" t="s">
        <v>6850</v>
      </c>
      <c r="E68" t="s">
        <v>541</v>
      </c>
      <c r="F68" t="s">
        <v>14912</v>
      </c>
      <c r="G68" t="s">
        <v>14913</v>
      </c>
      <c r="H68" t="s">
        <v>14914</v>
      </c>
      <c r="I68" t="s">
        <v>14915</v>
      </c>
      <c r="J68" t="s">
        <v>16104</v>
      </c>
      <c r="K68" t="s">
        <v>773</v>
      </c>
      <c r="L68" t="s">
        <v>6405</v>
      </c>
      <c r="M68" t="s">
        <v>16105</v>
      </c>
      <c r="N68" t="s">
        <v>61</v>
      </c>
      <c r="O68" t="s">
        <v>16096</v>
      </c>
      <c r="P68" t="s">
        <v>219</v>
      </c>
      <c r="Q68" t="s">
        <v>75</v>
      </c>
      <c r="R68" t="s">
        <v>724</v>
      </c>
      <c r="S68" s="194" t="s">
        <v>235</v>
      </c>
      <c r="T68" t="s">
        <v>775</v>
      </c>
      <c r="U68" t="s">
        <v>776</v>
      </c>
      <c r="V68" t="s">
        <v>49</v>
      </c>
      <c r="W68" t="s">
        <v>20948</v>
      </c>
      <c r="X68" s="127">
        <v>30351</v>
      </c>
      <c r="Y68" t="s">
        <v>258</v>
      </c>
      <c r="Z68" s="127">
        <v>44197</v>
      </c>
      <c r="AA68" s="127">
        <v>44561</v>
      </c>
      <c r="AB68" t="s">
        <v>119</v>
      </c>
      <c r="AC68" t="s">
        <v>777</v>
      </c>
      <c r="AD68" t="s">
        <v>40</v>
      </c>
    </row>
    <row r="69" spans="1:30" x14ac:dyDescent="0.25">
      <c r="A69" t="s">
        <v>16106</v>
      </c>
      <c r="B69" t="s">
        <v>27</v>
      </c>
      <c r="C69" t="s">
        <v>6849</v>
      </c>
      <c r="D69" t="s">
        <v>6850</v>
      </c>
      <c r="E69" t="s">
        <v>541</v>
      </c>
      <c r="F69" t="s">
        <v>14912</v>
      </c>
      <c r="G69" t="s">
        <v>14913</v>
      </c>
      <c r="H69" t="s">
        <v>14914</v>
      </c>
      <c r="I69" t="s">
        <v>14915</v>
      </c>
      <c r="J69" t="s">
        <v>16106</v>
      </c>
      <c r="K69" t="s">
        <v>773</v>
      </c>
      <c r="L69" t="s">
        <v>6405</v>
      </c>
      <c r="M69" t="s">
        <v>16105</v>
      </c>
      <c r="N69" t="s">
        <v>61</v>
      </c>
      <c r="O69" t="s">
        <v>16096</v>
      </c>
      <c r="P69" t="s">
        <v>106</v>
      </c>
      <c r="Q69" t="s">
        <v>126</v>
      </c>
      <c r="R69" t="s">
        <v>20949</v>
      </c>
      <c r="S69" s="194" t="s">
        <v>235</v>
      </c>
      <c r="T69" t="s">
        <v>775</v>
      </c>
      <c r="U69" t="s">
        <v>776</v>
      </c>
      <c r="V69" t="s">
        <v>49</v>
      </c>
      <c r="W69" t="s">
        <v>20950</v>
      </c>
      <c r="X69" s="127">
        <v>24281</v>
      </c>
      <c r="Y69" t="s">
        <v>258</v>
      </c>
      <c r="Z69" s="127">
        <v>44197</v>
      </c>
      <c r="AA69" s="127">
        <v>44561</v>
      </c>
      <c r="AB69" t="s">
        <v>119</v>
      </c>
      <c r="AC69" t="s">
        <v>777</v>
      </c>
      <c r="AD69" t="s">
        <v>40</v>
      </c>
    </row>
    <row r="70" spans="1:30" x14ac:dyDescent="0.25">
      <c r="A70" t="s">
        <v>16107</v>
      </c>
      <c r="B70" t="s">
        <v>27</v>
      </c>
      <c r="C70" t="s">
        <v>6849</v>
      </c>
      <c r="D70" t="s">
        <v>6850</v>
      </c>
      <c r="E70" t="s">
        <v>541</v>
      </c>
      <c r="F70" t="s">
        <v>14912</v>
      </c>
      <c r="G70" t="s">
        <v>14913</v>
      </c>
      <c r="H70" t="s">
        <v>14914</v>
      </c>
      <c r="I70" t="s">
        <v>14915</v>
      </c>
      <c r="J70" t="s">
        <v>16107</v>
      </c>
      <c r="K70" t="s">
        <v>773</v>
      </c>
      <c r="L70" t="s">
        <v>6405</v>
      </c>
      <c r="M70" t="s">
        <v>16105</v>
      </c>
      <c r="N70" t="s">
        <v>61</v>
      </c>
      <c r="O70" t="s">
        <v>16096</v>
      </c>
      <c r="P70" t="s">
        <v>106</v>
      </c>
      <c r="Q70" t="s">
        <v>126</v>
      </c>
      <c r="R70" t="s">
        <v>20951</v>
      </c>
      <c r="S70" s="194" t="s">
        <v>235</v>
      </c>
      <c r="T70" t="s">
        <v>775</v>
      </c>
      <c r="U70" t="s">
        <v>776</v>
      </c>
      <c r="V70" t="s">
        <v>49</v>
      </c>
      <c r="W70" t="s">
        <v>20952</v>
      </c>
      <c r="X70" s="127">
        <v>29386</v>
      </c>
      <c r="Y70" t="s">
        <v>258</v>
      </c>
      <c r="Z70" s="127">
        <v>44197</v>
      </c>
      <c r="AA70" s="127">
        <v>44561</v>
      </c>
      <c r="AB70" t="s">
        <v>119</v>
      </c>
      <c r="AC70" t="s">
        <v>777</v>
      </c>
      <c r="AD70" t="s">
        <v>40</v>
      </c>
    </row>
    <row r="71" spans="1:30" x14ac:dyDescent="0.25">
      <c r="A71" t="s">
        <v>16108</v>
      </c>
      <c r="B71" t="s">
        <v>27</v>
      </c>
      <c r="C71" t="s">
        <v>6849</v>
      </c>
      <c r="D71" t="s">
        <v>6850</v>
      </c>
      <c r="E71" t="s">
        <v>541</v>
      </c>
      <c r="F71" t="s">
        <v>14912</v>
      </c>
      <c r="G71" t="s">
        <v>14913</v>
      </c>
      <c r="H71" t="s">
        <v>14914</v>
      </c>
      <c r="I71" t="s">
        <v>14915</v>
      </c>
      <c r="J71" t="s">
        <v>16108</v>
      </c>
      <c r="K71" t="s">
        <v>773</v>
      </c>
      <c r="L71" t="s">
        <v>6405</v>
      </c>
      <c r="M71" t="s">
        <v>16105</v>
      </c>
      <c r="N71" t="s">
        <v>61</v>
      </c>
      <c r="O71" t="s">
        <v>16096</v>
      </c>
      <c r="P71" t="s">
        <v>339</v>
      </c>
      <c r="Q71" t="s">
        <v>692</v>
      </c>
      <c r="R71" t="s">
        <v>14255</v>
      </c>
      <c r="S71" s="194" t="s">
        <v>235</v>
      </c>
      <c r="T71" t="s">
        <v>775</v>
      </c>
      <c r="U71" t="s">
        <v>776</v>
      </c>
      <c r="V71" t="s">
        <v>49</v>
      </c>
      <c r="W71" t="s">
        <v>20953</v>
      </c>
      <c r="X71" s="127">
        <v>28480</v>
      </c>
      <c r="Y71" t="s">
        <v>258</v>
      </c>
      <c r="Z71" s="127">
        <v>44197</v>
      </c>
      <c r="AA71" s="127">
        <v>44561</v>
      </c>
      <c r="AB71" t="s">
        <v>119</v>
      </c>
      <c r="AC71" t="s">
        <v>777</v>
      </c>
      <c r="AD71" t="s">
        <v>40</v>
      </c>
    </row>
    <row r="72" spans="1:30" x14ac:dyDescent="0.25">
      <c r="A72" t="s">
        <v>16109</v>
      </c>
      <c r="B72" t="s">
        <v>27</v>
      </c>
      <c r="C72" t="s">
        <v>6849</v>
      </c>
      <c r="D72" t="s">
        <v>6850</v>
      </c>
      <c r="E72" t="s">
        <v>541</v>
      </c>
      <c r="F72" t="s">
        <v>14912</v>
      </c>
      <c r="G72" t="s">
        <v>14913</v>
      </c>
      <c r="H72" t="s">
        <v>14914</v>
      </c>
      <c r="I72" t="s">
        <v>14915</v>
      </c>
      <c r="J72" t="s">
        <v>16109</v>
      </c>
      <c r="K72" t="s">
        <v>773</v>
      </c>
      <c r="L72" t="s">
        <v>6405</v>
      </c>
      <c r="M72" t="s">
        <v>16110</v>
      </c>
      <c r="N72" t="s">
        <v>61</v>
      </c>
      <c r="O72" t="s">
        <v>16111</v>
      </c>
      <c r="P72" t="s">
        <v>371</v>
      </c>
      <c r="Q72" t="s">
        <v>76</v>
      </c>
      <c r="R72" t="s">
        <v>20954</v>
      </c>
      <c r="S72" s="194" t="s">
        <v>235</v>
      </c>
      <c r="T72" t="s">
        <v>775</v>
      </c>
      <c r="U72" t="s">
        <v>776</v>
      </c>
      <c r="V72" t="s">
        <v>49</v>
      </c>
      <c r="W72" t="s">
        <v>20955</v>
      </c>
      <c r="X72" s="127">
        <v>32126</v>
      </c>
      <c r="Y72" t="s">
        <v>20956</v>
      </c>
      <c r="Z72" s="127">
        <v>44409</v>
      </c>
      <c r="AA72" s="127">
        <v>44561</v>
      </c>
      <c r="AB72" t="s">
        <v>119</v>
      </c>
      <c r="AC72" t="s">
        <v>777</v>
      </c>
      <c r="AD72" t="s">
        <v>40</v>
      </c>
    </row>
    <row r="73" spans="1:30" x14ac:dyDescent="0.25">
      <c r="A73" t="s">
        <v>16112</v>
      </c>
      <c r="B73" t="s">
        <v>27</v>
      </c>
      <c r="C73" t="s">
        <v>6849</v>
      </c>
      <c r="D73" t="s">
        <v>6850</v>
      </c>
      <c r="E73" t="s">
        <v>541</v>
      </c>
      <c r="F73" t="s">
        <v>14912</v>
      </c>
      <c r="G73" t="s">
        <v>14913</v>
      </c>
      <c r="H73" t="s">
        <v>14914</v>
      </c>
      <c r="I73" t="s">
        <v>14915</v>
      </c>
      <c r="J73" t="s">
        <v>16112</v>
      </c>
      <c r="K73" t="s">
        <v>773</v>
      </c>
      <c r="L73" t="s">
        <v>6405</v>
      </c>
      <c r="M73" t="s">
        <v>16110</v>
      </c>
      <c r="N73" t="s">
        <v>61</v>
      </c>
      <c r="O73" t="s">
        <v>16111</v>
      </c>
      <c r="P73" t="s">
        <v>434</v>
      </c>
      <c r="Q73" t="s">
        <v>255</v>
      </c>
      <c r="R73" t="s">
        <v>629</v>
      </c>
      <c r="S73" s="194" t="s">
        <v>235</v>
      </c>
      <c r="T73" t="s">
        <v>775</v>
      </c>
      <c r="U73" t="s">
        <v>776</v>
      </c>
      <c r="V73" t="s">
        <v>49</v>
      </c>
      <c r="W73" t="s">
        <v>20957</v>
      </c>
      <c r="X73" s="127">
        <v>32857</v>
      </c>
      <c r="Y73" t="s">
        <v>20958</v>
      </c>
      <c r="Z73" s="127">
        <v>44409</v>
      </c>
      <c r="AA73" s="127">
        <v>44561</v>
      </c>
      <c r="AB73" t="s">
        <v>119</v>
      </c>
      <c r="AC73" t="s">
        <v>777</v>
      </c>
      <c r="AD73" t="s">
        <v>40</v>
      </c>
    </row>
    <row r="74" spans="1:30" x14ac:dyDescent="0.25">
      <c r="A74" t="s">
        <v>16113</v>
      </c>
      <c r="B74" t="s">
        <v>27</v>
      </c>
      <c r="C74" t="s">
        <v>6849</v>
      </c>
      <c r="D74" t="s">
        <v>6850</v>
      </c>
      <c r="E74" t="s">
        <v>541</v>
      </c>
      <c r="F74" t="s">
        <v>14912</v>
      </c>
      <c r="G74" t="s">
        <v>14913</v>
      </c>
      <c r="H74" t="s">
        <v>14914</v>
      </c>
      <c r="I74" t="s">
        <v>14915</v>
      </c>
      <c r="J74" t="s">
        <v>16113</v>
      </c>
      <c r="K74" t="s">
        <v>773</v>
      </c>
      <c r="L74" t="s">
        <v>6405</v>
      </c>
      <c r="M74" t="s">
        <v>16114</v>
      </c>
      <c r="N74" t="s">
        <v>61</v>
      </c>
      <c r="O74" t="s">
        <v>16111</v>
      </c>
      <c r="P74" t="s">
        <v>1042</v>
      </c>
      <c r="Q74" t="s">
        <v>106</v>
      </c>
      <c r="R74" t="s">
        <v>20959</v>
      </c>
      <c r="S74" s="194" t="s">
        <v>235</v>
      </c>
      <c r="T74" t="s">
        <v>775</v>
      </c>
      <c r="U74" t="s">
        <v>776</v>
      </c>
      <c r="V74" t="s">
        <v>49</v>
      </c>
      <c r="W74" t="s">
        <v>20960</v>
      </c>
      <c r="X74" s="127">
        <v>30365</v>
      </c>
      <c r="Y74" t="s">
        <v>258</v>
      </c>
      <c r="Z74" s="127">
        <v>44256</v>
      </c>
      <c r="AA74" s="127">
        <v>44561</v>
      </c>
      <c r="AB74" t="s">
        <v>119</v>
      </c>
      <c r="AC74" t="s">
        <v>777</v>
      </c>
      <c r="AD74" t="s">
        <v>40</v>
      </c>
    </row>
    <row r="75" spans="1:30" x14ac:dyDescent="0.25">
      <c r="A75" t="s">
        <v>16115</v>
      </c>
      <c r="B75" t="s">
        <v>27</v>
      </c>
      <c r="C75" t="s">
        <v>6849</v>
      </c>
      <c r="D75" t="s">
        <v>6850</v>
      </c>
      <c r="E75" t="s">
        <v>541</v>
      </c>
      <c r="F75" t="s">
        <v>14912</v>
      </c>
      <c r="G75" t="s">
        <v>14913</v>
      </c>
      <c r="H75" t="s">
        <v>14914</v>
      </c>
      <c r="I75" t="s">
        <v>14915</v>
      </c>
      <c r="J75" t="s">
        <v>16115</v>
      </c>
      <c r="K75" t="s">
        <v>773</v>
      </c>
      <c r="L75" t="s">
        <v>6405</v>
      </c>
      <c r="M75" t="s">
        <v>16114</v>
      </c>
      <c r="N75" t="s">
        <v>61</v>
      </c>
      <c r="O75" t="s">
        <v>16111</v>
      </c>
      <c r="P75" t="s">
        <v>20961</v>
      </c>
      <c r="Q75" t="s">
        <v>20962</v>
      </c>
      <c r="R75" t="s">
        <v>20963</v>
      </c>
      <c r="S75" s="194" t="s">
        <v>235</v>
      </c>
      <c r="T75" t="s">
        <v>775</v>
      </c>
      <c r="U75" t="s">
        <v>776</v>
      </c>
      <c r="V75" t="s">
        <v>49</v>
      </c>
      <c r="W75" t="s">
        <v>20964</v>
      </c>
      <c r="X75" s="127">
        <v>34291</v>
      </c>
      <c r="Y75" t="s">
        <v>20965</v>
      </c>
      <c r="Z75" s="127">
        <v>44482</v>
      </c>
      <c r="AA75" s="127">
        <v>44561</v>
      </c>
      <c r="AB75" t="s">
        <v>119</v>
      </c>
      <c r="AC75" t="s">
        <v>777</v>
      </c>
      <c r="AD75" t="s">
        <v>40</v>
      </c>
    </row>
    <row r="76" spans="1:30" x14ac:dyDescent="0.25">
      <c r="A76" t="s">
        <v>16116</v>
      </c>
      <c r="B76" t="s">
        <v>27</v>
      </c>
      <c r="C76" t="s">
        <v>6849</v>
      </c>
      <c r="D76" t="s">
        <v>6850</v>
      </c>
      <c r="E76" t="s">
        <v>541</v>
      </c>
      <c r="F76" t="s">
        <v>14912</v>
      </c>
      <c r="G76" t="s">
        <v>14913</v>
      </c>
      <c r="H76" t="s">
        <v>14914</v>
      </c>
      <c r="I76" t="s">
        <v>14915</v>
      </c>
      <c r="J76" t="s">
        <v>16116</v>
      </c>
      <c r="K76" t="s">
        <v>773</v>
      </c>
      <c r="L76" t="s">
        <v>6405</v>
      </c>
      <c r="M76" t="s">
        <v>16114</v>
      </c>
      <c r="N76" t="s">
        <v>61</v>
      </c>
      <c r="O76" t="s">
        <v>16111</v>
      </c>
      <c r="P76" t="s">
        <v>193</v>
      </c>
      <c r="Q76" t="s">
        <v>770</v>
      </c>
      <c r="R76" t="s">
        <v>20966</v>
      </c>
      <c r="S76" s="194" t="s">
        <v>235</v>
      </c>
      <c r="T76" t="s">
        <v>775</v>
      </c>
      <c r="U76" t="s">
        <v>776</v>
      </c>
      <c r="V76" t="s">
        <v>49</v>
      </c>
      <c r="W76" t="s">
        <v>20967</v>
      </c>
      <c r="X76" s="127">
        <v>30018</v>
      </c>
      <c r="Y76" t="s">
        <v>258</v>
      </c>
      <c r="Z76" s="127">
        <v>44256</v>
      </c>
      <c r="AA76" s="127">
        <v>44561</v>
      </c>
      <c r="AB76" t="s">
        <v>119</v>
      </c>
      <c r="AC76" t="s">
        <v>777</v>
      </c>
      <c r="AD76" t="s">
        <v>40</v>
      </c>
    </row>
    <row r="77" spans="1:30" x14ac:dyDescent="0.25">
      <c r="A77" t="s">
        <v>16117</v>
      </c>
      <c r="B77" t="s">
        <v>27</v>
      </c>
      <c r="C77" t="s">
        <v>6849</v>
      </c>
      <c r="D77" t="s">
        <v>6850</v>
      </c>
      <c r="E77" t="s">
        <v>541</v>
      </c>
      <c r="F77" t="s">
        <v>14912</v>
      </c>
      <c r="G77" t="s">
        <v>14913</v>
      </c>
      <c r="H77" t="s">
        <v>14914</v>
      </c>
      <c r="I77" t="s">
        <v>14915</v>
      </c>
      <c r="J77" t="s">
        <v>16117</v>
      </c>
      <c r="K77" t="s">
        <v>773</v>
      </c>
      <c r="L77" t="s">
        <v>6405</v>
      </c>
      <c r="M77" t="s">
        <v>16114</v>
      </c>
      <c r="N77" t="s">
        <v>61</v>
      </c>
      <c r="O77" t="s">
        <v>16111</v>
      </c>
      <c r="P77" t="s">
        <v>791</v>
      </c>
      <c r="Q77" t="s">
        <v>341</v>
      </c>
      <c r="R77" t="s">
        <v>20968</v>
      </c>
      <c r="S77" s="194" t="s">
        <v>235</v>
      </c>
      <c r="T77" t="s">
        <v>775</v>
      </c>
      <c r="U77" t="s">
        <v>776</v>
      </c>
      <c r="V77" t="s">
        <v>49</v>
      </c>
      <c r="W77" t="s">
        <v>20969</v>
      </c>
      <c r="X77" s="127">
        <v>31345</v>
      </c>
      <c r="Y77" t="s">
        <v>258</v>
      </c>
      <c r="Z77" s="127">
        <v>44256</v>
      </c>
      <c r="AA77" s="127">
        <v>44561</v>
      </c>
      <c r="AB77" t="s">
        <v>119</v>
      </c>
      <c r="AC77" t="s">
        <v>777</v>
      </c>
      <c r="AD77" t="s">
        <v>40</v>
      </c>
    </row>
    <row r="78" spans="1:30" x14ac:dyDescent="0.25">
      <c r="A78" t="s">
        <v>16118</v>
      </c>
      <c r="B78" t="s">
        <v>27</v>
      </c>
      <c r="C78" t="s">
        <v>6849</v>
      </c>
      <c r="D78" t="s">
        <v>6850</v>
      </c>
      <c r="E78" t="s">
        <v>541</v>
      </c>
      <c r="F78" t="s">
        <v>14912</v>
      </c>
      <c r="G78" t="s">
        <v>14913</v>
      </c>
      <c r="H78" t="s">
        <v>14914</v>
      </c>
      <c r="I78" t="s">
        <v>14915</v>
      </c>
      <c r="J78" t="s">
        <v>16118</v>
      </c>
      <c r="K78" t="s">
        <v>773</v>
      </c>
      <c r="L78" t="s">
        <v>6405</v>
      </c>
      <c r="M78" t="s">
        <v>16119</v>
      </c>
      <c r="N78" t="s">
        <v>61</v>
      </c>
      <c r="O78" t="s">
        <v>16120</v>
      </c>
      <c r="P78" t="s">
        <v>75</v>
      </c>
      <c r="Q78" t="s">
        <v>741</v>
      </c>
      <c r="R78" t="s">
        <v>20970</v>
      </c>
      <c r="S78" s="194" t="s">
        <v>235</v>
      </c>
      <c r="T78" t="s">
        <v>775</v>
      </c>
      <c r="U78" t="s">
        <v>776</v>
      </c>
      <c r="V78" t="s">
        <v>49</v>
      </c>
      <c r="W78" t="s">
        <v>20971</v>
      </c>
      <c r="X78" s="127">
        <v>27573</v>
      </c>
      <c r="Y78" t="s">
        <v>20972</v>
      </c>
      <c r="Z78" s="127">
        <v>44319</v>
      </c>
      <c r="AA78" s="127">
        <v>44561</v>
      </c>
      <c r="AB78" t="s">
        <v>119</v>
      </c>
      <c r="AC78" t="s">
        <v>777</v>
      </c>
      <c r="AD78" t="s">
        <v>40</v>
      </c>
    </row>
    <row r="79" spans="1:30" x14ac:dyDescent="0.25">
      <c r="A79" t="s">
        <v>16121</v>
      </c>
      <c r="B79" t="s">
        <v>27</v>
      </c>
      <c r="C79" t="s">
        <v>6849</v>
      </c>
      <c r="D79" t="s">
        <v>6850</v>
      </c>
      <c r="E79" t="s">
        <v>541</v>
      </c>
      <c r="F79" t="s">
        <v>14912</v>
      </c>
      <c r="G79" t="s">
        <v>14913</v>
      </c>
      <c r="H79" t="s">
        <v>14914</v>
      </c>
      <c r="I79" t="s">
        <v>14915</v>
      </c>
      <c r="J79" t="s">
        <v>16121</v>
      </c>
      <c r="K79" t="s">
        <v>773</v>
      </c>
      <c r="L79" t="s">
        <v>6405</v>
      </c>
      <c r="M79" t="s">
        <v>16119</v>
      </c>
      <c r="N79" t="s">
        <v>61</v>
      </c>
      <c r="O79" t="s">
        <v>16120</v>
      </c>
      <c r="P79" t="s">
        <v>254</v>
      </c>
      <c r="Q79" t="s">
        <v>254</v>
      </c>
      <c r="R79" t="s">
        <v>110</v>
      </c>
      <c r="S79" s="194" t="s">
        <v>235</v>
      </c>
      <c r="T79" t="s">
        <v>775</v>
      </c>
      <c r="U79" t="s">
        <v>776</v>
      </c>
      <c r="V79" t="s">
        <v>49</v>
      </c>
      <c r="W79" t="s">
        <v>20973</v>
      </c>
      <c r="X79" s="127">
        <v>28989</v>
      </c>
      <c r="Y79" t="s">
        <v>20974</v>
      </c>
      <c r="Z79" s="127">
        <v>44319</v>
      </c>
      <c r="AA79" s="127">
        <v>44561</v>
      </c>
      <c r="AB79" t="s">
        <v>119</v>
      </c>
      <c r="AC79" t="s">
        <v>777</v>
      </c>
      <c r="AD79" t="s">
        <v>40</v>
      </c>
    </row>
    <row r="80" spans="1:30" x14ac:dyDescent="0.25">
      <c r="A80" t="s">
        <v>16122</v>
      </c>
      <c r="B80" t="s">
        <v>27</v>
      </c>
      <c r="C80" t="s">
        <v>6849</v>
      </c>
      <c r="D80" t="s">
        <v>6850</v>
      </c>
      <c r="E80" t="s">
        <v>541</v>
      </c>
      <c r="F80" t="s">
        <v>14912</v>
      </c>
      <c r="G80" t="s">
        <v>14913</v>
      </c>
      <c r="H80" t="s">
        <v>14914</v>
      </c>
      <c r="I80" t="s">
        <v>14915</v>
      </c>
      <c r="J80" t="s">
        <v>16122</v>
      </c>
      <c r="K80" t="s">
        <v>773</v>
      </c>
      <c r="L80" t="s">
        <v>6405</v>
      </c>
      <c r="M80" t="s">
        <v>16119</v>
      </c>
      <c r="N80" t="s">
        <v>61</v>
      </c>
      <c r="O80" t="s">
        <v>16120</v>
      </c>
      <c r="P80" t="s">
        <v>132</v>
      </c>
      <c r="Q80" t="s">
        <v>988</v>
      </c>
      <c r="R80" t="s">
        <v>20975</v>
      </c>
      <c r="S80" s="194" t="s">
        <v>235</v>
      </c>
      <c r="T80" t="s">
        <v>775</v>
      </c>
      <c r="U80" t="s">
        <v>776</v>
      </c>
      <c r="V80" t="s">
        <v>49</v>
      </c>
      <c r="W80" t="s">
        <v>20976</v>
      </c>
      <c r="X80" s="127">
        <v>25790</v>
      </c>
      <c r="Y80" t="s">
        <v>20977</v>
      </c>
      <c r="Z80" s="127">
        <v>44319</v>
      </c>
      <c r="AA80" s="127">
        <v>44561</v>
      </c>
      <c r="AB80" t="s">
        <v>119</v>
      </c>
      <c r="AC80" t="s">
        <v>777</v>
      </c>
      <c r="AD80" t="s">
        <v>40</v>
      </c>
    </row>
    <row r="81" spans="1:30" x14ac:dyDescent="0.25">
      <c r="A81" t="s">
        <v>16123</v>
      </c>
      <c r="B81" t="s">
        <v>27</v>
      </c>
      <c r="C81" t="s">
        <v>6849</v>
      </c>
      <c r="D81" t="s">
        <v>6850</v>
      </c>
      <c r="E81" t="s">
        <v>541</v>
      </c>
      <c r="F81" t="s">
        <v>14912</v>
      </c>
      <c r="G81" t="s">
        <v>14913</v>
      </c>
      <c r="H81" t="s">
        <v>14914</v>
      </c>
      <c r="I81" t="s">
        <v>14915</v>
      </c>
      <c r="J81" t="s">
        <v>16123</v>
      </c>
      <c r="K81" t="s">
        <v>773</v>
      </c>
      <c r="L81" t="s">
        <v>6405</v>
      </c>
      <c r="M81" t="s">
        <v>16119</v>
      </c>
      <c r="N81" t="s">
        <v>61</v>
      </c>
      <c r="O81" t="s">
        <v>16120</v>
      </c>
      <c r="P81" t="s">
        <v>426</v>
      </c>
      <c r="Q81" t="s">
        <v>536</v>
      </c>
      <c r="R81" t="s">
        <v>20978</v>
      </c>
      <c r="S81" s="194" t="s">
        <v>235</v>
      </c>
      <c r="T81" t="s">
        <v>775</v>
      </c>
      <c r="U81" t="s">
        <v>776</v>
      </c>
      <c r="V81" t="s">
        <v>49</v>
      </c>
      <c r="W81" t="s">
        <v>20979</v>
      </c>
      <c r="X81" s="127">
        <v>27793</v>
      </c>
      <c r="Y81" t="s">
        <v>20980</v>
      </c>
      <c r="Z81" s="127">
        <v>44319</v>
      </c>
      <c r="AA81" s="127">
        <v>44561</v>
      </c>
      <c r="AB81" t="s">
        <v>119</v>
      </c>
      <c r="AC81" t="s">
        <v>777</v>
      </c>
      <c r="AD81" t="s">
        <v>40</v>
      </c>
    </row>
    <row r="82" spans="1:30" x14ac:dyDescent="0.25">
      <c r="A82" t="s">
        <v>16124</v>
      </c>
      <c r="B82" t="s">
        <v>27</v>
      </c>
      <c r="C82" t="s">
        <v>6849</v>
      </c>
      <c r="D82" t="s">
        <v>6850</v>
      </c>
      <c r="E82" t="s">
        <v>541</v>
      </c>
      <c r="F82" t="s">
        <v>14912</v>
      </c>
      <c r="G82" t="s">
        <v>14913</v>
      </c>
      <c r="H82" t="s">
        <v>14914</v>
      </c>
      <c r="I82" t="s">
        <v>14915</v>
      </c>
      <c r="J82" t="s">
        <v>16124</v>
      </c>
      <c r="K82" t="s">
        <v>773</v>
      </c>
      <c r="L82" t="s">
        <v>6405</v>
      </c>
      <c r="M82" t="s">
        <v>16119</v>
      </c>
      <c r="N82" t="s">
        <v>61</v>
      </c>
      <c r="O82" t="s">
        <v>16120</v>
      </c>
      <c r="P82" t="s">
        <v>133</v>
      </c>
      <c r="Q82" t="s">
        <v>18505</v>
      </c>
      <c r="R82" t="s">
        <v>690</v>
      </c>
      <c r="S82" s="194" t="s">
        <v>235</v>
      </c>
      <c r="T82" t="s">
        <v>775</v>
      </c>
      <c r="U82" t="s">
        <v>776</v>
      </c>
      <c r="V82" t="s">
        <v>49</v>
      </c>
      <c r="W82" t="s">
        <v>20981</v>
      </c>
      <c r="X82" s="127">
        <v>31426</v>
      </c>
      <c r="Y82" t="s">
        <v>20982</v>
      </c>
      <c r="Z82" s="127">
        <v>44319</v>
      </c>
      <c r="AA82" s="127">
        <v>44561</v>
      </c>
      <c r="AB82" t="s">
        <v>119</v>
      </c>
      <c r="AC82" t="s">
        <v>777</v>
      </c>
      <c r="AD82" t="s">
        <v>40</v>
      </c>
    </row>
    <row r="83" spans="1:30" x14ac:dyDescent="0.25">
      <c r="A83" t="s">
        <v>16125</v>
      </c>
      <c r="B83" t="s">
        <v>27</v>
      </c>
      <c r="C83" t="s">
        <v>6849</v>
      </c>
      <c r="D83" t="s">
        <v>6850</v>
      </c>
      <c r="E83" t="s">
        <v>541</v>
      </c>
      <c r="F83" t="s">
        <v>14912</v>
      </c>
      <c r="G83" t="s">
        <v>14913</v>
      </c>
      <c r="H83" t="s">
        <v>14914</v>
      </c>
      <c r="I83" t="s">
        <v>14915</v>
      </c>
      <c r="J83" t="s">
        <v>16125</v>
      </c>
      <c r="K83" t="s">
        <v>773</v>
      </c>
      <c r="L83" t="s">
        <v>6405</v>
      </c>
      <c r="M83" t="s">
        <v>16119</v>
      </c>
      <c r="N83" t="s">
        <v>61</v>
      </c>
      <c r="O83" t="s">
        <v>16120</v>
      </c>
      <c r="P83" t="s">
        <v>106</v>
      </c>
      <c r="Q83" t="s">
        <v>45</v>
      </c>
      <c r="R83" t="s">
        <v>894</v>
      </c>
      <c r="S83" s="194" t="s">
        <v>235</v>
      </c>
      <c r="T83" t="s">
        <v>775</v>
      </c>
      <c r="U83" t="s">
        <v>776</v>
      </c>
      <c r="V83" t="s">
        <v>49</v>
      </c>
      <c r="W83" t="s">
        <v>20983</v>
      </c>
      <c r="X83" s="127">
        <v>31344</v>
      </c>
      <c r="Y83" t="s">
        <v>20984</v>
      </c>
      <c r="Z83" s="127">
        <v>44319</v>
      </c>
      <c r="AA83" s="127">
        <v>44561</v>
      </c>
      <c r="AB83" t="s">
        <v>119</v>
      </c>
      <c r="AC83" t="s">
        <v>777</v>
      </c>
      <c r="AD83" t="s">
        <v>40</v>
      </c>
    </row>
    <row r="84" spans="1:30" x14ac:dyDescent="0.25">
      <c r="A84" t="s">
        <v>16126</v>
      </c>
      <c r="B84" t="s">
        <v>27</v>
      </c>
      <c r="C84" t="s">
        <v>6849</v>
      </c>
      <c r="D84" t="s">
        <v>6850</v>
      </c>
      <c r="E84" t="s">
        <v>541</v>
      </c>
      <c r="F84" t="s">
        <v>14912</v>
      </c>
      <c r="G84" t="s">
        <v>14913</v>
      </c>
      <c r="H84" t="s">
        <v>14914</v>
      </c>
      <c r="I84" t="s">
        <v>14915</v>
      </c>
      <c r="J84" t="s">
        <v>16126</v>
      </c>
      <c r="K84" t="s">
        <v>773</v>
      </c>
      <c r="L84" t="s">
        <v>6405</v>
      </c>
      <c r="M84" t="s">
        <v>16119</v>
      </c>
      <c r="N84" t="s">
        <v>61</v>
      </c>
      <c r="O84" t="s">
        <v>16120</v>
      </c>
      <c r="P84" t="s">
        <v>152</v>
      </c>
      <c r="Q84" t="s">
        <v>55</v>
      </c>
      <c r="R84" t="s">
        <v>108</v>
      </c>
      <c r="S84" s="194" t="s">
        <v>235</v>
      </c>
      <c r="T84" t="s">
        <v>775</v>
      </c>
      <c r="U84" t="s">
        <v>776</v>
      </c>
      <c r="V84" t="s">
        <v>49</v>
      </c>
      <c r="W84" t="s">
        <v>20985</v>
      </c>
      <c r="X84" s="127">
        <v>27228</v>
      </c>
      <c r="Y84" t="s">
        <v>20986</v>
      </c>
      <c r="Z84" s="127">
        <v>44319</v>
      </c>
      <c r="AA84" s="127">
        <v>44561</v>
      </c>
      <c r="AB84" t="s">
        <v>119</v>
      </c>
      <c r="AC84" t="s">
        <v>777</v>
      </c>
      <c r="AD84" t="s">
        <v>40</v>
      </c>
    </row>
    <row r="85" spans="1:30" x14ac:dyDescent="0.25">
      <c r="A85" t="s">
        <v>16127</v>
      </c>
      <c r="B85" t="s">
        <v>27</v>
      </c>
      <c r="C85" t="s">
        <v>6849</v>
      </c>
      <c r="D85" t="s">
        <v>6850</v>
      </c>
      <c r="E85" t="s">
        <v>541</v>
      </c>
      <c r="F85" t="s">
        <v>14912</v>
      </c>
      <c r="G85" t="s">
        <v>14913</v>
      </c>
      <c r="H85" t="s">
        <v>14914</v>
      </c>
      <c r="I85" t="s">
        <v>14915</v>
      </c>
      <c r="J85" t="s">
        <v>16127</v>
      </c>
      <c r="K85" t="s">
        <v>773</v>
      </c>
      <c r="L85" t="s">
        <v>6405</v>
      </c>
      <c r="M85" t="s">
        <v>16119</v>
      </c>
      <c r="N85" t="s">
        <v>61</v>
      </c>
      <c r="O85" t="s">
        <v>16120</v>
      </c>
      <c r="P85" t="s">
        <v>146</v>
      </c>
      <c r="Q85" t="s">
        <v>146</v>
      </c>
      <c r="R85" t="s">
        <v>20987</v>
      </c>
      <c r="S85" s="194" t="s">
        <v>235</v>
      </c>
      <c r="T85" t="s">
        <v>775</v>
      </c>
      <c r="U85" t="s">
        <v>776</v>
      </c>
      <c r="V85" t="s">
        <v>49</v>
      </c>
      <c r="W85" t="s">
        <v>20988</v>
      </c>
      <c r="X85" s="127">
        <v>28457</v>
      </c>
      <c r="Y85" t="s">
        <v>20989</v>
      </c>
      <c r="Z85" s="127">
        <v>44319</v>
      </c>
      <c r="AA85" s="127">
        <v>44561</v>
      </c>
      <c r="AB85" t="s">
        <v>119</v>
      </c>
      <c r="AC85" t="s">
        <v>777</v>
      </c>
      <c r="AD85" t="s">
        <v>40</v>
      </c>
    </row>
    <row r="86" spans="1:30" x14ac:dyDescent="0.25">
      <c r="A86" t="s">
        <v>16128</v>
      </c>
      <c r="B86" t="s">
        <v>27</v>
      </c>
      <c r="C86" t="s">
        <v>6849</v>
      </c>
      <c r="D86" t="s">
        <v>6850</v>
      </c>
      <c r="E86" t="s">
        <v>541</v>
      </c>
      <c r="F86" t="s">
        <v>14912</v>
      </c>
      <c r="G86" t="s">
        <v>14913</v>
      </c>
      <c r="H86" t="s">
        <v>14914</v>
      </c>
      <c r="I86" t="s">
        <v>14915</v>
      </c>
      <c r="J86" t="s">
        <v>16128</v>
      </c>
      <c r="K86" t="s">
        <v>773</v>
      </c>
      <c r="L86" t="s">
        <v>6405</v>
      </c>
      <c r="M86" t="s">
        <v>16119</v>
      </c>
      <c r="N86" t="s">
        <v>61</v>
      </c>
      <c r="O86" t="s">
        <v>16120</v>
      </c>
      <c r="P86" t="s">
        <v>273</v>
      </c>
      <c r="Q86" t="s">
        <v>179</v>
      </c>
      <c r="R86" t="s">
        <v>20990</v>
      </c>
      <c r="S86" s="194" t="s">
        <v>235</v>
      </c>
      <c r="T86" t="s">
        <v>775</v>
      </c>
      <c r="U86" t="s">
        <v>776</v>
      </c>
      <c r="V86" t="s">
        <v>49</v>
      </c>
      <c r="W86" t="s">
        <v>20991</v>
      </c>
      <c r="X86" s="127">
        <v>25818</v>
      </c>
      <c r="Y86" t="s">
        <v>20992</v>
      </c>
      <c r="Z86" s="127">
        <v>44319</v>
      </c>
      <c r="AA86" s="127">
        <v>44561</v>
      </c>
      <c r="AB86" t="s">
        <v>119</v>
      </c>
      <c r="AC86" t="s">
        <v>777</v>
      </c>
      <c r="AD86" t="s">
        <v>40</v>
      </c>
    </row>
    <row r="87" spans="1:30" x14ac:dyDescent="0.25">
      <c r="A87" t="s">
        <v>16129</v>
      </c>
      <c r="B87" t="s">
        <v>27</v>
      </c>
      <c r="C87" t="s">
        <v>6849</v>
      </c>
      <c r="D87" t="s">
        <v>6850</v>
      </c>
      <c r="E87" t="s">
        <v>541</v>
      </c>
      <c r="F87" t="s">
        <v>14912</v>
      </c>
      <c r="G87" t="s">
        <v>14913</v>
      </c>
      <c r="H87" t="s">
        <v>14914</v>
      </c>
      <c r="I87" t="s">
        <v>14915</v>
      </c>
      <c r="J87" t="s">
        <v>16129</v>
      </c>
      <c r="K87" t="s">
        <v>773</v>
      </c>
      <c r="L87" t="s">
        <v>6405</v>
      </c>
      <c r="M87" t="s">
        <v>16119</v>
      </c>
      <c r="N87" t="s">
        <v>61</v>
      </c>
      <c r="O87" t="s">
        <v>16120</v>
      </c>
      <c r="P87" t="s">
        <v>211</v>
      </c>
      <c r="Q87" t="s">
        <v>75</v>
      </c>
      <c r="R87" t="s">
        <v>7316</v>
      </c>
      <c r="S87" s="194" t="s">
        <v>235</v>
      </c>
      <c r="T87" t="s">
        <v>775</v>
      </c>
      <c r="U87" t="s">
        <v>776</v>
      </c>
      <c r="V87" t="s">
        <v>49</v>
      </c>
      <c r="W87" t="s">
        <v>20993</v>
      </c>
      <c r="X87" s="127">
        <v>27261</v>
      </c>
      <c r="Y87" t="s">
        <v>20994</v>
      </c>
      <c r="Z87" s="127">
        <v>44319</v>
      </c>
      <c r="AA87" s="127">
        <v>44561</v>
      </c>
      <c r="AB87" t="s">
        <v>119</v>
      </c>
      <c r="AC87" t="s">
        <v>777</v>
      </c>
      <c r="AD87" t="s">
        <v>40</v>
      </c>
    </row>
    <row r="88" spans="1:30" x14ac:dyDescent="0.25">
      <c r="A88" t="s">
        <v>16130</v>
      </c>
      <c r="B88" t="s">
        <v>27</v>
      </c>
      <c r="C88" t="s">
        <v>6849</v>
      </c>
      <c r="D88" t="s">
        <v>6850</v>
      </c>
      <c r="E88" t="s">
        <v>541</v>
      </c>
      <c r="F88" t="s">
        <v>14912</v>
      </c>
      <c r="G88" t="s">
        <v>14913</v>
      </c>
      <c r="H88" t="s">
        <v>14914</v>
      </c>
      <c r="I88" t="s">
        <v>14915</v>
      </c>
      <c r="J88" t="s">
        <v>16130</v>
      </c>
      <c r="K88" t="s">
        <v>773</v>
      </c>
      <c r="L88" t="s">
        <v>6405</v>
      </c>
      <c r="M88" t="s">
        <v>16119</v>
      </c>
      <c r="N88" t="s">
        <v>61</v>
      </c>
      <c r="O88" t="s">
        <v>16120</v>
      </c>
      <c r="P88" t="s">
        <v>2697</v>
      </c>
      <c r="Q88" t="s">
        <v>206</v>
      </c>
      <c r="R88" t="s">
        <v>20995</v>
      </c>
      <c r="S88" s="194" t="s">
        <v>235</v>
      </c>
      <c r="T88" t="s">
        <v>775</v>
      </c>
      <c r="U88" t="s">
        <v>776</v>
      </c>
      <c r="V88" t="s">
        <v>49</v>
      </c>
      <c r="W88" t="s">
        <v>20996</v>
      </c>
      <c r="X88" s="127">
        <v>28014</v>
      </c>
      <c r="Y88" t="s">
        <v>20997</v>
      </c>
      <c r="Z88" s="127">
        <v>44319</v>
      </c>
      <c r="AA88" s="127">
        <v>44561</v>
      </c>
      <c r="AB88" t="s">
        <v>119</v>
      </c>
      <c r="AC88" t="s">
        <v>777</v>
      </c>
      <c r="AD88" t="s">
        <v>40</v>
      </c>
    </row>
    <row r="89" spans="1:30" x14ac:dyDescent="0.25">
      <c r="A89" t="s">
        <v>16131</v>
      </c>
      <c r="B89" t="s">
        <v>27</v>
      </c>
      <c r="C89" t="s">
        <v>6849</v>
      </c>
      <c r="D89" t="s">
        <v>6850</v>
      </c>
      <c r="E89" t="s">
        <v>541</v>
      </c>
      <c r="F89" t="s">
        <v>14912</v>
      </c>
      <c r="G89" t="s">
        <v>14913</v>
      </c>
      <c r="H89" t="s">
        <v>14914</v>
      </c>
      <c r="I89" t="s">
        <v>14915</v>
      </c>
      <c r="J89" t="s">
        <v>16131</v>
      </c>
      <c r="K89" t="s">
        <v>773</v>
      </c>
      <c r="L89" t="s">
        <v>6405</v>
      </c>
      <c r="M89" t="s">
        <v>16119</v>
      </c>
      <c r="N89" t="s">
        <v>61</v>
      </c>
      <c r="O89" t="s">
        <v>16120</v>
      </c>
      <c r="P89" t="s">
        <v>134</v>
      </c>
      <c r="Q89" t="s">
        <v>20998</v>
      </c>
      <c r="R89" t="s">
        <v>20999</v>
      </c>
      <c r="S89" s="194" t="s">
        <v>235</v>
      </c>
      <c r="T89" t="s">
        <v>775</v>
      </c>
      <c r="U89" t="s">
        <v>776</v>
      </c>
      <c r="V89" t="s">
        <v>49</v>
      </c>
      <c r="W89" t="s">
        <v>21000</v>
      </c>
      <c r="X89" s="127">
        <v>26049</v>
      </c>
      <c r="Y89" t="s">
        <v>21001</v>
      </c>
      <c r="Z89" s="127">
        <v>44319</v>
      </c>
      <c r="AA89" s="127">
        <v>44561</v>
      </c>
      <c r="AB89" t="s">
        <v>119</v>
      </c>
      <c r="AC89" t="s">
        <v>777</v>
      </c>
      <c r="AD89" t="s">
        <v>40</v>
      </c>
    </row>
    <row r="90" spans="1:30" x14ac:dyDescent="0.25">
      <c r="A90" t="s">
        <v>16132</v>
      </c>
      <c r="B90" t="s">
        <v>27</v>
      </c>
      <c r="C90" t="s">
        <v>6849</v>
      </c>
      <c r="D90" t="s">
        <v>6850</v>
      </c>
      <c r="E90" t="s">
        <v>541</v>
      </c>
      <c r="F90" t="s">
        <v>14912</v>
      </c>
      <c r="G90" t="s">
        <v>14913</v>
      </c>
      <c r="H90" t="s">
        <v>14914</v>
      </c>
      <c r="I90" t="s">
        <v>14915</v>
      </c>
      <c r="J90" t="s">
        <v>16132</v>
      </c>
      <c r="K90" t="s">
        <v>773</v>
      </c>
      <c r="L90" t="s">
        <v>6405</v>
      </c>
      <c r="M90" t="s">
        <v>16133</v>
      </c>
      <c r="N90" t="s">
        <v>61</v>
      </c>
      <c r="O90" t="s">
        <v>16120</v>
      </c>
      <c r="P90" t="s">
        <v>289</v>
      </c>
      <c r="Q90" t="s">
        <v>97</v>
      </c>
      <c r="R90" t="s">
        <v>2103</v>
      </c>
      <c r="S90" s="194" t="s">
        <v>235</v>
      </c>
      <c r="T90" t="s">
        <v>775</v>
      </c>
      <c r="U90" t="s">
        <v>776</v>
      </c>
      <c r="V90" t="s">
        <v>49</v>
      </c>
      <c r="W90" t="s">
        <v>19180</v>
      </c>
      <c r="X90" s="127">
        <v>28115</v>
      </c>
      <c r="Y90" t="s">
        <v>19181</v>
      </c>
      <c r="Z90" s="127">
        <v>44319</v>
      </c>
      <c r="AA90" s="127">
        <v>44561</v>
      </c>
      <c r="AB90" t="s">
        <v>119</v>
      </c>
      <c r="AC90" t="s">
        <v>777</v>
      </c>
      <c r="AD90" t="s">
        <v>40</v>
      </c>
    </row>
    <row r="91" spans="1:30" x14ac:dyDescent="0.25">
      <c r="A91" t="s">
        <v>16134</v>
      </c>
      <c r="B91" t="s">
        <v>27</v>
      </c>
      <c r="C91" t="s">
        <v>6849</v>
      </c>
      <c r="D91" t="s">
        <v>6850</v>
      </c>
      <c r="E91" t="s">
        <v>541</v>
      </c>
      <c r="F91" t="s">
        <v>14912</v>
      </c>
      <c r="G91" t="s">
        <v>14913</v>
      </c>
      <c r="H91" t="s">
        <v>14914</v>
      </c>
      <c r="I91" t="s">
        <v>14915</v>
      </c>
      <c r="J91" t="s">
        <v>16134</v>
      </c>
      <c r="K91" t="s">
        <v>773</v>
      </c>
      <c r="L91" t="s">
        <v>6405</v>
      </c>
      <c r="M91" t="s">
        <v>16133</v>
      </c>
      <c r="N91" t="s">
        <v>61</v>
      </c>
      <c r="O91" t="s">
        <v>16120</v>
      </c>
      <c r="P91" t="s">
        <v>21002</v>
      </c>
      <c r="Q91" t="s">
        <v>139</v>
      </c>
      <c r="R91" t="s">
        <v>21003</v>
      </c>
      <c r="S91" s="194" t="s">
        <v>235</v>
      </c>
      <c r="T91" t="s">
        <v>775</v>
      </c>
      <c r="U91" t="s">
        <v>776</v>
      </c>
      <c r="V91" t="s">
        <v>49</v>
      </c>
      <c r="W91" t="s">
        <v>21004</v>
      </c>
      <c r="X91" s="127">
        <v>26581</v>
      </c>
      <c r="Y91" t="s">
        <v>21005</v>
      </c>
      <c r="Z91" s="127">
        <v>44319</v>
      </c>
      <c r="AA91" s="127">
        <v>44561</v>
      </c>
      <c r="AB91" t="s">
        <v>119</v>
      </c>
      <c r="AC91" t="s">
        <v>777</v>
      </c>
      <c r="AD91" t="s">
        <v>40</v>
      </c>
    </row>
    <row r="92" spans="1:30" x14ac:dyDescent="0.25">
      <c r="A92" t="s">
        <v>16135</v>
      </c>
      <c r="B92" t="s">
        <v>27</v>
      </c>
      <c r="C92" t="s">
        <v>6849</v>
      </c>
      <c r="D92" t="s">
        <v>6850</v>
      </c>
      <c r="E92" t="s">
        <v>541</v>
      </c>
      <c r="F92" t="s">
        <v>14912</v>
      </c>
      <c r="G92" t="s">
        <v>14913</v>
      </c>
      <c r="H92" t="s">
        <v>14914</v>
      </c>
      <c r="I92" t="s">
        <v>14915</v>
      </c>
      <c r="J92" t="s">
        <v>16135</v>
      </c>
      <c r="K92" t="s">
        <v>773</v>
      </c>
      <c r="L92" t="s">
        <v>6405</v>
      </c>
      <c r="M92" t="s">
        <v>16133</v>
      </c>
      <c r="N92" t="s">
        <v>61</v>
      </c>
      <c r="O92" t="s">
        <v>16120</v>
      </c>
      <c r="P92" t="s">
        <v>54</v>
      </c>
      <c r="Q92" t="s">
        <v>55</v>
      </c>
      <c r="R92" t="s">
        <v>677</v>
      </c>
      <c r="S92" s="194" t="s">
        <v>235</v>
      </c>
      <c r="T92" t="s">
        <v>775</v>
      </c>
      <c r="U92" t="s">
        <v>776</v>
      </c>
      <c r="V92" t="s">
        <v>49</v>
      </c>
      <c r="W92" t="s">
        <v>19169</v>
      </c>
      <c r="X92" s="127">
        <v>26704</v>
      </c>
      <c r="Y92" t="s">
        <v>19170</v>
      </c>
      <c r="Z92" s="127">
        <v>44319</v>
      </c>
      <c r="AA92" s="127">
        <v>44561</v>
      </c>
      <c r="AB92" t="s">
        <v>119</v>
      </c>
      <c r="AC92" t="s">
        <v>777</v>
      </c>
      <c r="AD92" t="s">
        <v>40</v>
      </c>
    </row>
    <row r="93" spans="1:30" x14ac:dyDescent="0.25">
      <c r="A93" t="s">
        <v>16136</v>
      </c>
      <c r="B93" t="s">
        <v>27</v>
      </c>
      <c r="C93" t="s">
        <v>6849</v>
      </c>
      <c r="D93" t="s">
        <v>6850</v>
      </c>
      <c r="E93" t="s">
        <v>541</v>
      </c>
      <c r="F93" t="s">
        <v>14912</v>
      </c>
      <c r="G93" t="s">
        <v>14913</v>
      </c>
      <c r="H93" t="s">
        <v>14914</v>
      </c>
      <c r="I93" t="s">
        <v>14915</v>
      </c>
      <c r="J93" t="s">
        <v>16136</v>
      </c>
      <c r="K93" t="s">
        <v>773</v>
      </c>
      <c r="L93" t="s">
        <v>6405</v>
      </c>
      <c r="M93" t="s">
        <v>16133</v>
      </c>
      <c r="N93" t="s">
        <v>61</v>
      </c>
      <c r="O93" t="s">
        <v>16120</v>
      </c>
      <c r="P93" t="s">
        <v>75</v>
      </c>
      <c r="Q93" t="s">
        <v>55</v>
      </c>
      <c r="R93" t="s">
        <v>319</v>
      </c>
      <c r="S93" s="194" t="s">
        <v>235</v>
      </c>
      <c r="T93" t="s">
        <v>775</v>
      </c>
      <c r="U93" t="s">
        <v>776</v>
      </c>
      <c r="V93" t="s">
        <v>49</v>
      </c>
      <c r="W93" t="s">
        <v>21006</v>
      </c>
      <c r="X93" s="127">
        <v>26700</v>
      </c>
      <c r="Y93" t="s">
        <v>21007</v>
      </c>
      <c r="Z93" s="127">
        <v>44319</v>
      </c>
      <c r="AA93" s="127">
        <v>44561</v>
      </c>
      <c r="AB93" t="s">
        <v>119</v>
      </c>
      <c r="AC93" t="s">
        <v>777</v>
      </c>
      <c r="AD93" t="s">
        <v>40</v>
      </c>
    </row>
    <row r="94" spans="1:30" x14ac:dyDescent="0.25">
      <c r="A94" t="s">
        <v>16137</v>
      </c>
      <c r="B94" t="s">
        <v>27</v>
      </c>
      <c r="C94" t="s">
        <v>6849</v>
      </c>
      <c r="D94" t="s">
        <v>6850</v>
      </c>
      <c r="E94" t="s">
        <v>541</v>
      </c>
      <c r="F94" t="s">
        <v>14912</v>
      </c>
      <c r="G94" t="s">
        <v>14913</v>
      </c>
      <c r="H94" t="s">
        <v>14914</v>
      </c>
      <c r="I94" t="s">
        <v>14915</v>
      </c>
      <c r="J94" t="s">
        <v>16137</v>
      </c>
      <c r="K94" t="s">
        <v>773</v>
      </c>
      <c r="L94" t="s">
        <v>6405</v>
      </c>
      <c r="M94" t="s">
        <v>16133</v>
      </c>
      <c r="N94" t="s">
        <v>61</v>
      </c>
      <c r="O94" t="s">
        <v>16120</v>
      </c>
      <c r="P94" t="s">
        <v>159</v>
      </c>
      <c r="Q94" t="s">
        <v>1065</v>
      </c>
      <c r="R94" t="s">
        <v>2526</v>
      </c>
      <c r="S94" s="194" t="s">
        <v>235</v>
      </c>
      <c r="T94" t="s">
        <v>775</v>
      </c>
      <c r="U94" t="s">
        <v>776</v>
      </c>
      <c r="V94" t="s">
        <v>49</v>
      </c>
      <c r="W94" t="s">
        <v>21008</v>
      </c>
      <c r="X94" s="127">
        <v>26741</v>
      </c>
      <c r="Y94" t="s">
        <v>21009</v>
      </c>
      <c r="Z94" s="127">
        <v>44319</v>
      </c>
      <c r="AA94" s="127">
        <v>44561</v>
      </c>
      <c r="AB94" t="s">
        <v>119</v>
      </c>
      <c r="AC94" t="s">
        <v>777</v>
      </c>
      <c r="AD94" t="s">
        <v>40</v>
      </c>
    </row>
    <row r="95" spans="1:30" x14ac:dyDescent="0.25">
      <c r="A95" t="s">
        <v>16138</v>
      </c>
      <c r="B95" t="s">
        <v>27</v>
      </c>
      <c r="C95" t="s">
        <v>6849</v>
      </c>
      <c r="D95" t="s">
        <v>6850</v>
      </c>
      <c r="E95" t="s">
        <v>541</v>
      </c>
      <c r="F95" t="s">
        <v>14912</v>
      </c>
      <c r="G95" t="s">
        <v>14913</v>
      </c>
      <c r="H95" t="s">
        <v>14914</v>
      </c>
      <c r="I95" t="s">
        <v>14915</v>
      </c>
      <c r="J95" t="s">
        <v>16138</v>
      </c>
      <c r="K95" t="s">
        <v>773</v>
      </c>
      <c r="L95" t="s">
        <v>6405</v>
      </c>
      <c r="M95" t="s">
        <v>16133</v>
      </c>
      <c r="N95" t="s">
        <v>61</v>
      </c>
      <c r="O95" t="s">
        <v>16120</v>
      </c>
      <c r="P95" t="s">
        <v>193</v>
      </c>
      <c r="Q95" t="s">
        <v>133</v>
      </c>
      <c r="R95" t="s">
        <v>21010</v>
      </c>
      <c r="S95" s="194" t="s">
        <v>235</v>
      </c>
      <c r="T95" t="s">
        <v>775</v>
      </c>
      <c r="U95" t="s">
        <v>776</v>
      </c>
      <c r="V95" t="s">
        <v>49</v>
      </c>
      <c r="W95" t="s">
        <v>21011</v>
      </c>
      <c r="X95" s="127">
        <v>32390</v>
      </c>
      <c r="Y95" t="s">
        <v>21012</v>
      </c>
      <c r="Z95" s="127">
        <v>44319</v>
      </c>
      <c r="AA95" s="127">
        <v>44561</v>
      </c>
      <c r="AB95" t="s">
        <v>119</v>
      </c>
      <c r="AC95" t="s">
        <v>777</v>
      </c>
      <c r="AD95" t="s">
        <v>40</v>
      </c>
    </row>
    <row r="96" spans="1:30" x14ac:dyDescent="0.25">
      <c r="A96" t="s">
        <v>16139</v>
      </c>
      <c r="B96" t="s">
        <v>27</v>
      </c>
      <c r="C96" t="s">
        <v>6849</v>
      </c>
      <c r="D96" t="s">
        <v>6850</v>
      </c>
      <c r="E96" t="s">
        <v>541</v>
      </c>
      <c r="F96" t="s">
        <v>14912</v>
      </c>
      <c r="G96" t="s">
        <v>14913</v>
      </c>
      <c r="H96" t="s">
        <v>14914</v>
      </c>
      <c r="I96" t="s">
        <v>14915</v>
      </c>
      <c r="J96" t="s">
        <v>16139</v>
      </c>
      <c r="K96" t="s">
        <v>773</v>
      </c>
      <c r="L96" t="s">
        <v>6405</v>
      </c>
      <c r="M96" t="s">
        <v>16133</v>
      </c>
      <c r="N96" t="s">
        <v>61</v>
      </c>
      <c r="O96" t="s">
        <v>16120</v>
      </c>
      <c r="P96" t="s">
        <v>500</v>
      </c>
      <c r="Q96" t="s">
        <v>307</v>
      </c>
      <c r="R96" t="s">
        <v>3505</v>
      </c>
      <c r="S96" s="194" t="s">
        <v>235</v>
      </c>
      <c r="T96" t="s">
        <v>775</v>
      </c>
      <c r="U96" t="s">
        <v>776</v>
      </c>
      <c r="V96" t="s">
        <v>49</v>
      </c>
      <c r="W96" t="s">
        <v>21013</v>
      </c>
      <c r="X96" s="127">
        <v>29491</v>
      </c>
      <c r="Y96" t="s">
        <v>21014</v>
      </c>
      <c r="Z96" s="127">
        <v>44319</v>
      </c>
      <c r="AA96" s="127">
        <v>44561</v>
      </c>
      <c r="AB96" t="s">
        <v>119</v>
      </c>
      <c r="AC96" t="s">
        <v>777</v>
      </c>
      <c r="AD96" t="s">
        <v>40</v>
      </c>
    </row>
    <row r="97" spans="1:30" x14ac:dyDescent="0.25">
      <c r="A97" t="s">
        <v>16140</v>
      </c>
      <c r="B97" t="s">
        <v>27</v>
      </c>
      <c r="C97" t="s">
        <v>6849</v>
      </c>
      <c r="D97" t="s">
        <v>6850</v>
      </c>
      <c r="E97" t="s">
        <v>541</v>
      </c>
      <c r="F97" t="s">
        <v>14912</v>
      </c>
      <c r="G97" t="s">
        <v>14913</v>
      </c>
      <c r="H97" t="s">
        <v>14914</v>
      </c>
      <c r="I97" t="s">
        <v>14915</v>
      </c>
      <c r="J97" t="s">
        <v>16140</v>
      </c>
      <c r="K97" t="s">
        <v>773</v>
      </c>
      <c r="L97" t="s">
        <v>6405</v>
      </c>
      <c r="M97" t="s">
        <v>16133</v>
      </c>
      <c r="N97" t="s">
        <v>61</v>
      </c>
      <c r="O97" t="s">
        <v>16120</v>
      </c>
      <c r="P97" t="s">
        <v>625</v>
      </c>
      <c r="Q97" t="s">
        <v>277</v>
      </c>
      <c r="R97" t="s">
        <v>21015</v>
      </c>
      <c r="S97" s="194" t="s">
        <v>235</v>
      </c>
      <c r="T97" t="s">
        <v>775</v>
      </c>
      <c r="U97" t="s">
        <v>776</v>
      </c>
      <c r="V97" t="s">
        <v>49</v>
      </c>
      <c r="W97" t="s">
        <v>21016</v>
      </c>
      <c r="X97" s="127">
        <v>26360</v>
      </c>
      <c r="Y97" t="s">
        <v>21017</v>
      </c>
      <c r="Z97" s="127">
        <v>44319</v>
      </c>
      <c r="AA97" s="127">
        <v>44561</v>
      </c>
      <c r="AB97" t="s">
        <v>119</v>
      </c>
      <c r="AC97" t="s">
        <v>777</v>
      </c>
      <c r="AD97" t="s">
        <v>40</v>
      </c>
    </row>
    <row r="98" spans="1:30" x14ac:dyDescent="0.25">
      <c r="A98" t="s">
        <v>16141</v>
      </c>
      <c r="B98" t="s">
        <v>27</v>
      </c>
      <c r="C98" t="s">
        <v>6849</v>
      </c>
      <c r="D98" t="s">
        <v>6850</v>
      </c>
      <c r="E98" t="s">
        <v>541</v>
      </c>
      <c r="F98" t="s">
        <v>14912</v>
      </c>
      <c r="G98" t="s">
        <v>14913</v>
      </c>
      <c r="H98" t="s">
        <v>14914</v>
      </c>
      <c r="I98" t="s">
        <v>14915</v>
      </c>
      <c r="J98" t="s">
        <v>16141</v>
      </c>
      <c r="K98" t="s">
        <v>773</v>
      </c>
      <c r="L98" t="s">
        <v>6405</v>
      </c>
      <c r="M98" t="s">
        <v>16133</v>
      </c>
      <c r="N98" t="s">
        <v>61</v>
      </c>
      <c r="O98" t="s">
        <v>16120</v>
      </c>
      <c r="P98" t="s">
        <v>21018</v>
      </c>
      <c r="Q98" t="s">
        <v>396</v>
      </c>
      <c r="R98" t="s">
        <v>21019</v>
      </c>
      <c r="S98" s="194" t="s">
        <v>235</v>
      </c>
      <c r="T98" t="s">
        <v>775</v>
      </c>
      <c r="U98" t="s">
        <v>776</v>
      </c>
      <c r="V98" t="s">
        <v>49</v>
      </c>
      <c r="W98" t="s">
        <v>21020</v>
      </c>
      <c r="X98" s="127">
        <v>28838</v>
      </c>
      <c r="Y98" t="s">
        <v>21021</v>
      </c>
      <c r="Z98" s="127">
        <v>44319</v>
      </c>
      <c r="AA98" s="127">
        <v>44561</v>
      </c>
      <c r="AB98" t="s">
        <v>119</v>
      </c>
      <c r="AC98" t="s">
        <v>777</v>
      </c>
      <c r="AD98" t="s">
        <v>40</v>
      </c>
    </row>
    <row r="99" spans="1:30" x14ac:dyDescent="0.25">
      <c r="A99" t="s">
        <v>16142</v>
      </c>
      <c r="B99" t="s">
        <v>27</v>
      </c>
      <c r="C99" t="s">
        <v>6849</v>
      </c>
      <c r="D99" t="s">
        <v>6850</v>
      </c>
      <c r="E99" t="s">
        <v>541</v>
      </c>
      <c r="F99" t="s">
        <v>14912</v>
      </c>
      <c r="G99" t="s">
        <v>14913</v>
      </c>
      <c r="H99" t="s">
        <v>14914</v>
      </c>
      <c r="I99" t="s">
        <v>14915</v>
      </c>
      <c r="J99" t="s">
        <v>16142</v>
      </c>
      <c r="K99" t="s">
        <v>773</v>
      </c>
      <c r="L99" t="s">
        <v>6405</v>
      </c>
      <c r="M99" t="s">
        <v>16133</v>
      </c>
      <c r="N99" t="s">
        <v>61</v>
      </c>
      <c r="O99" t="s">
        <v>16120</v>
      </c>
      <c r="P99" t="s">
        <v>744</v>
      </c>
      <c r="Q99" t="s">
        <v>744</v>
      </c>
      <c r="R99" t="s">
        <v>21022</v>
      </c>
      <c r="S99" s="194" t="s">
        <v>235</v>
      </c>
      <c r="T99" t="s">
        <v>775</v>
      </c>
      <c r="U99" t="s">
        <v>776</v>
      </c>
      <c r="V99" t="s">
        <v>49</v>
      </c>
      <c r="W99" t="s">
        <v>21023</v>
      </c>
      <c r="X99" s="127">
        <v>28669</v>
      </c>
      <c r="Y99" t="s">
        <v>21024</v>
      </c>
      <c r="Z99" s="127">
        <v>44319</v>
      </c>
      <c r="AA99" s="127">
        <v>44561</v>
      </c>
      <c r="AB99" t="s">
        <v>119</v>
      </c>
      <c r="AC99" t="s">
        <v>777</v>
      </c>
      <c r="AD99" t="s">
        <v>40</v>
      </c>
    </row>
    <row r="100" spans="1:30" x14ac:dyDescent="0.25">
      <c r="A100" t="s">
        <v>16143</v>
      </c>
      <c r="B100" t="s">
        <v>27</v>
      </c>
      <c r="C100" t="s">
        <v>6849</v>
      </c>
      <c r="D100" t="s">
        <v>6850</v>
      </c>
      <c r="E100" t="s">
        <v>541</v>
      </c>
      <c r="F100" t="s">
        <v>14912</v>
      </c>
      <c r="G100" t="s">
        <v>14913</v>
      </c>
      <c r="H100" t="s">
        <v>14914</v>
      </c>
      <c r="I100" t="s">
        <v>14915</v>
      </c>
      <c r="J100" t="s">
        <v>16143</v>
      </c>
      <c r="K100" t="s">
        <v>773</v>
      </c>
      <c r="L100" t="s">
        <v>6405</v>
      </c>
      <c r="M100" t="s">
        <v>16133</v>
      </c>
      <c r="N100" t="s">
        <v>235</v>
      </c>
      <c r="O100" t="s">
        <v>16120</v>
      </c>
      <c r="P100" t="s">
        <v>41</v>
      </c>
      <c r="Q100" t="s">
        <v>41</v>
      </c>
      <c r="R100" t="s">
        <v>41</v>
      </c>
      <c r="S100" t="str">
        <f t="shared" ref="S100:S163" si="1">CONCATENATE(P100," ",Q100,","," ",R100)</f>
        <v xml:space="preserve"> , </v>
      </c>
      <c r="T100" t="s">
        <v>775</v>
      </c>
      <c r="U100" t="s">
        <v>37</v>
      </c>
      <c r="V100" t="s">
        <v>49</v>
      </c>
      <c r="W100" t="s">
        <v>41</v>
      </c>
      <c r="X100" t="s">
        <v>236</v>
      </c>
      <c r="Y100" t="s">
        <v>41</v>
      </c>
      <c r="Z100" s="127">
        <v>44319</v>
      </c>
      <c r="AA100" s="127">
        <v>44561</v>
      </c>
      <c r="AB100" t="s">
        <v>119</v>
      </c>
      <c r="AC100" t="s">
        <v>777</v>
      </c>
      <c r="AD100" t="s">
        <v>40</v>
      </c>
    </row>
    <row r="101" spans="1:30" x14ac:dyDescent="0.25">
      <c r="A101" t="s">
        <v>16144</v>
      </c>
      <c r="B101" t="s">
        <v>27</v>
      </c>
      <c r="C101" t="s">
        <v>6849</v>
      </c>
      <c r="D101" t="s">
        <v>6850</v>
      </c>
      <c r="E101" t="s">
        <v>541</v>
      </c>
      <c r="F101" t="s">
        <v>14912</v>
      </c>
      <c r="G101" t="s">
        <v>14913</v>
      </c>
      <c r="H101" t="s">
        <v>14914</v>
      </c>
      <c r="I101" t="s">
        <v>14915</v>
      </c>
      <c r="J101" t="s">
        <v>16144</v>
      </c>
      <c r="K101" t="s">
        <v>773</v>
      </c>
      <c r="L101" t="s">
        <v>6405</v>
      </c>
      <c r="M101" t="s">
        <v>16133</v>
      </c>
      <c r="N101" t="s">
        <v>61</v>
      </c>
      <c r="O101" t="s">
        <v>16120</v>
      </c>
      <c r="P101" t="s">
        <v>196</v>
      </c>
      <c r="Q101" t="s">
        <v>516</v>
      </c>
      <c r="R101" t="s">
        <v>21025</v>
      </c>
      <c r="S101" s="194" t="s">
        <v>235</v>
      </c>
      <c r="T101" t="s">
        <v>775</v>
      </c>
      <c r="U101" t="s">
        <v>776</v>
      </c>
      <c r="V101" t="s">
        <v>49</v>
      </c>
      <c r="W101" t="s">
        <v>21026</v>
      </c>
      <c r="X101" s="127">
        <v>27211</v>
      </c>
      <c r="Y101" t="s">
        <v>21027</v>
      </c>
      <c r="Z101" s="127">
        <v>44319</v>
      </c>
      <c r="AA101" s="127">
        <v>44561</v>
      </c>
      <c r="AB101" t="s">
        <v>119</v>
      </c>
      <c r="AC101" t="s">
        <v>777</v>
      </c>
      <c r="AD101" t="s">
        <v>40</v>
      </c>
    </row>
    <row r="102" spans="1:30" x14ac:dyDescent="0.25">
      <c r="A102" t="s">
        <v>16145</v>
      </c>
      <c r="B102" t="s">
        <v>27</v>
      </c>
      <c r="C102" t="s">
        <v>6849</v>
      </c>
      <c r="D102" t="s">
        <v>6850</v>
      </c>
      <c r="E102" t="s">
        <v>541</v>
      </c>
      <c r="F102" t="s">
        <v>14912</v>
      </c>
      <c r="G102" t="s">
        <v>14913</v>
      </c>
      <c r="H102" t="s">
        <v>14914</v>
      </c>
      <c r="I102" t="s">
        <v>14915</v>
      </c>
      <c r="J102" t="s">
        <v>16145</v>
      </c>
      <c r="K102" t="s">
        <v>773</v>
      </c>
      <c r="L102" t="s">
        <v>6405</v>
      </c>
      <c r="M102" t="s">
        <v>16133</v>
      </c>
      <c r="N102" t="s">
        <v>61</v>
      </c>
      <c r="O102" t="s">
        <v>16120</v>
      </c>
      <c r="P102" t="s">
        <v>164</v>
      </c>
      <c r="Q102" t="s">
        <v>75</v>
      </c>
      <c r="R102" t="s">
        <v>636</v>
      </c>
      <c r="S102" s="194" t="s">
        <v>235</v>
      </c>
      <c r="T102" t="s">
        <v>775</v>
      </c>
      <c r="U102" t="s">
        <v>776</v>
      </c>
      <c r="V102" t="s">
        <v>49</v>
      </c>
      <c r="W102" t="s">
        <v>21028</v>
      </c>
      <c r="X102" s="127">
        <v>27597</v>
      </c>
      <c r="Y102" t="s">
        <v>21029</v>
      </c>
      <c r="Z102" s="127">
        <v>44482</v>
      </c>
      <c r="AA102" s="127">
        <v>44561</v>
      </c>
      <c r="AB102" t="s">
        <v>119</v>
      </c>
      <c r="AC102" t="s">
        <v>777</v>
      </c>
      <c r="AD102" t="s">
        <v>40</v>
      </c>
    </row>
    <row r="103" spans="1:30" x14ac:dyDescent="0.25">
      <c r="A103" t="s">
        <v>16146</v>
      </c>
      <c r="B103" t="s">
        <v>27</v>
      </c>
      <c r="C103" t="s">
        <v>6849</v>
      </c>
      <c r="D103" t="s">
        <v>6850</v>
      </c>
      <c r="E103" t="s">
        <v>541</v>
      </c>
      <c r="F103" t="s">
        <v>14912</v>
      </c>
      <c r="G103" t="s">
        <v>14913</v>
      </c>
      <c r="H103" t="s">
        <v>14914</v>
      </c>
      <c r="I103" t="s">
        <v>14915</v>
      </c>
      <c r="J103" t="s">
        <v>16146</v>
      </c>
      <c r="K103" t="s">
        <v>773</v>
      </c>
      <c r="L103" t="s">
        <v>6405</v>
      </c>
      <c r="M103" t="s">
        <v>16133</v>
      </c>
      <c r="N103" t="s">
        <v>61</v>
      </c>
      <c r="O103" t="s">
        <v>16120</v>
      </c>
      <c r="P103" t="s">
        <v>75</v>
      </c>
      <c r="Q103" t="s">
        <v>300</v>
      </c>
      <c r="R103" t="s">
        <v>21030</v>
      </c>
      <c r="S103" s="194" t="s">
        <v>235</v>
      </c>
      <c r="T103" t="s">
        <v>775</v>
      </c>
      <c r="U103" t="s">
        <v>776</v>
      </c>
      <c r="V103" t="s">
        <v>49</v>
      </c>
      <c r="W103" t="s">
        <v>21031</v>
      </c>
      <c r="X103" s="127">
        <v>31584</v>
      </c>
      <c r="Y103" t="s">
        <v>21032</v>
      </c>
      <c r="Z103" s="127">
        <v>44482</v>
      </c>
      <c r="AA103" s="127">
        <v>44561</v>
      </c>
      <c r="AB103" t="s">
        <v>119</v>
      </c>
      <c r="AC103" t="s">
        <v>777</v>
      </c>
      <c r="AD103" t="s">
        <v>40</v>
      </c>
    </row>
    <row r="104" spans="1:30" x14ac:dyDescent="0.25">
      <c r="A104" t="s">
        <v>16147</v>
      </c>
      <c r="B104" t="s">
        <v>27</v>
      </c>
      <c r="C104" t="s">
        <v>6849</v>
      </c>
      <c r="D104" t="s">
        <v>6850</v>
      </c>
      <c r="E104" t="s">
        <v>541</v>
      </c>
      <c r="F104" t="s">
        <v>14912</v>
      </c>
      <c r="G104" t="s">
        <v>14913</v>
      </c>
      <c r="H104" t="s">
        <v>14914</v>
      </c>
      <c r="I104" t="s">
        <v>14915</v>
      </c>
      <c r="J104" t="s">
        <v>16147</v>
      </c>
      <c r="K104" t="s">
        <v>773</v>
      </c>
      <c r="L104" t="s">
        <v>6405</v>
      </c>
      <c r="M104" t="s">
        <v>15089</v>
      </c>
      <c r="N104" t="s">
        <v>61</v>
      </c>
      <c r="O104" t="s">
        <v>16120</v>
      </c>
      <c r="P104" t="s">
        <v>197</v>
      </c>
      <c r="Q104" t="s">
        <v>67</v>
      </c>
      <c r="R104" t="s">
        <v>1053</v>
      </c>
      <c r="S104" s="194" t="s">
        <v>235</v>
      </c>
      <c r="T104" t="s">
        <v>775</v>
      </c>
      <c r="U104" t="s">
        <v>776</v>
      </c>
      <c r="V104" t="s">
        <v>49</v>
      </c>
      <c r="W104" t="s">
        <v>21033</v>
      </c>
      <c r="X104" s="127">
        <v>26921</v>
      </c>
      <c r="Y104" t="s">
        <v>21034</v>
      </c>
      <c r="Z104" s="127">
        <v>44319</v>
      </c>
      <c r="AA104" s="127">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16148</v>
      </c>
      <c r="X105" s="127">
        <v>26116</v>
      </c>
      <c r="Y105" t="s">
        <v>6614</v>
      </c>
      <c r="Z105" s="127">
        <v>43525</v>
      </c>
      <c r="AA105" s="127">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16149</v>
      </c>
      <c r="X106" s="127">
        <v>25639</v>
      </c>
      <c r="Y106" t="s">
        <v>6617</v>
      </c>
      <c r="Z106" s="127">
        <v>44256</v>
      </c>
      <c r="AA106" s="127">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16150</v>
      </c>
      <c r="P107" t="s">
        <v>286</v>
      </c>
      <c r="Q107" t="s">
        <v>286</v>
      </c>
      <c r="R107" t="s">
        <v>21035</v>
      </c>
      <c r="S107" s="194" t="s">
        <v>235</v>
      </c>
      <c r="T107" t="s">
        <v>64</v>
      </c>
      <c r="U107" t="s">
        <v>48</v>
      </c>
      <c r="V107" t="s">
        <v>49</v>
      </c>
      <c r="W107" t="s">
        <v>21036</v>
      </c>
      <c r="X107" s="127">
        <v>27195</v>
      </c>
      <c r="Y107" t="s">
        <v>21037</v>
      </c>
      <c r="Z107" s="127">
        <v>44256</v>
      </c>
      <c r="AA107" s="127">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16151</v>
      </c>
      <c r="X108" s="127">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16152</v>
      </c>
      <c r="X109" s="127">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16153</v>
      </c>
      <c r="X110" s="127">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16154</v>
      </c>
      <c r="X111" s="127">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16155</v>
      </c>
      <c r="X112" s="127">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16156</v>
      </c>
      <c r="X113" s="127">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21038</v>
      </c>
      <c r="S114" s="194" t="s">
        <v>235</v>
      </c>
      <c r="T114" t="s">
        <v>64</v>
      </c>
      <c r="U114" t="s">
        <v>48</v>
      </c>
      <c r="V114" t="s">
        <v>49</v>
      </c>
      <c r="W114" t="s">
        <v>21039</v>
      </c>
      <c r="X114" s="127">
        <v>32702</v>
      </c>
      <c r="Y114" t="s">
        <v>21040</v>
      </c>
      <c r="Z114" s="127">
        <v>44256</v>
      </c>
      <c r="AA114" s="127">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16157</v>
      </c>
      <c r="X115" s="127">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16158</v>
      </c>
      <c r="X116" s="127">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16159</v>
      </c>
      <c r="X117" s="127">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94" t="s">
        <v>235</v>
      </c>
      <c r="T118" t="s">
        <v>41</v>
      </c>
      <c r="U118" t="s">
        <v>48</v>
      </c>
      <c r="V118" t="s">
        <v>49</v>
      </c>
      <c r="W118" t="s">
        <v>21041</v>
      </c>
      <c r="X118" s="127">
        <v>26465</v>
      </c>
      <c r="Y118" t="s">
        <v>21042</v>
      </c>
      <c r="Z118" s="127">
        <v>44256</v>
      </c>
      <c r="AA118" s="127">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16160</v>
      </c>
      <c r="X119" s="127">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94" t="s">
        <v>235</v>
      </c>
      <c r="T120" t="s">
        <v>41</v>
      </c>
      <c r="U120" t="s">
        <v>48</v>
      </c>
      <c r="V120" t="s">
        <v>49</v>
      </c>
      <c r="W120" t="s">
        <v>21043</v>
      </c>
      <c r="X120" s="127">
        <v>26757</v>
      </c>
      <c r="Y120" t="s">
        <v>21044</v>
      </c>
      <c r="Z120" s="127">
        <v>44256</v>
      </c>
      <c r="AA120" s="127">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16161</v>
      </c>
      <c r="X121" s="127">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16162</v>
      </c>
      <c r="X122" s="127">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16163</v>
      </c>
      <c r="X123" s="127">
        <v>26504</v>
      </c>
      <c r="Y123" t="s">
        <v>6670</v>
      </c>
      <c r="Z123" s="127">
        <v>43525</v>
      </c>
      <c r="AA123" s="127">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21045</v>
      </c>
      <c r="S124" s="194" t="s">
        <v>235</v>
      </c>
      <c r="T124" t="s">
        <v>64</v>
      </c>
      <c r="U124" t="s">
        <v>48</v>
      </c>
      <c r="V124" t="s">
        <v>49</v>
      </c>
      <c r="W124" t="s">
        <v>21046</v>
      </c>
      <c r="X124" s="127">
        <v>27433</v>
      </c>
      <c r="Y124" t="s">
        <v>21047</v>
      </c>
      <c r="Z124" s="127">
        <v>44256</v>
      </c>
      <c r="AA124" s="127">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16164</v>
      </c>
      <c r="X125" s="127">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16165</v>
      </c>
      <c r="P126" t="s">
        <v>286</v>
      </c>
      <c r="Q126" t="s">
        <v>126</v>
      </c>
      <c r="R126" t="s">
        <v>16168</v>
      </c>
      <c r="S126" t="str">
        <f t="shared" si="1"/>
        <v>CHAMBILLA FLORES, ISABEL GRISCELDA</v>
      </c>
      <c r="T126" t="s">
        <v>52</v>
      </c>
      <c r="U126" t="s">
        <v>48</v>
      </c>
      <c r="V126" t="s">
        <v>49</v>
      </c>
      <c r="W126" t="s">
        <v>16166</v>
      </c>
      <c r="X126" s="127">
        <v>31383</v>
      </c>
      <c r="Y126" t="s">
        <v>16167</v>
      </c>
      <c r="Z126" s="127">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16169</v>
      </c>
      <c r="X127" s="127">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21048</v>
      </c>
      <c r="S128" s="194" t="s">
        <v>235</v>
      </c>
      <c r="T128" t="s">
        <v>64</v>
      </c>
      <c r="U128" t="s">
        <v>48</v>
      </c>
      <c r="V128" t="s">
        <v>49</v>
      </c>
      <c r="W128" t="s">
        <v>21049</v>
      </c>
      <c r="X128" s="127">
        <v>34600</v>
      </c>
      <c r="Y128" t="s">
        <v>21050</v>
      </c>
      <c r="Z128" s="127">
        <v>44256</v>
      </c>
      <c r="AA128" s="127">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16170</v>
      </c>
      <c r="X129" s="127">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21051</v>
      </c>
      <c r="S130" s="194" t="s">
        <v>235</v>
      </c>
      <c r="T130" t="s">
        <v>64</v>
      </c>
      <c r="U130" t="s">
        <v>48</v>
      </c>
      <c r="V130" t="s">
        <v>49</v>
      </c>
      <c r="W130" t="s">
        <v>21052</v>
      </c>
      <c r="X130" s="127">
        <v>30501</v>
      </c>
      <c r="Y130" t="s">
        <v>21053</v>
      </c>
      <c r="Z130" s="127">
        <v>44256</v>
      </c>
      <c r="AA130" s="127">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16171</v>
      </c>
      <c r="X131" s="127">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16172</v>
      </c>
      <c r="X132" s="127">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16173</v>
      </c>
      <c r="P133" t="s">
        <v>7700</v>
      </c>
      <c r="Q133" t="s">
        <v>45</v>
      </c>
      <c r="R133" t="s">
        <v>21054</v>
      </c>
      <c r="S133" s="194" t="s">
        <v>235</v>
      </c>
      <c r="T133" t="s">
        <v>41</v>
      </c>
      <c r="U133" t="s">
        <v>48</v>
      </c>
      <c r="V133" t="s">
        <v>49</v>
      </c>
      <c r="W133" t="s">
        <v>21055</v>
      </c>
      <c r="X133" s="127">
        <v>30296</v>
      </c>
      <c r="Y133" t="s">
        <v>21056</v>
      </c>
      <c r="Z133" s="127">
        <v>44256</v>
      </c>
      <c r="AA133" s="127">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21057</v>
      </c>
      <c r="S134" s="194" t="s">
        <v>235</v>
      </c>
      <c r="T134" t="s">
        <v>41</v>
      </c>
      <c r="U134" t="s">
        <v>48</v>
      </c>
      <c r="V134" t="s">
        <v>49</v>
      </c>
      <c r="W134" t="s">
        <v>21058</v>
      </c>
      <c r="X134" s="127">
        <v>29421</v>
      </c>
      <c r="Y134" t="s">
        <v>21059</v>
      </c>
      <c r="Z134" s="127">
        <v>44256</v>
      </c>
      <c r="AA134" s="127">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94" t="s">
        <v>235</v>
      </c>
      <c r="T135" t="s">
        <v>41</v>
      </c>
      <c r="U135" t="s">
        <v>48</v>
      </c>
      <c r="V135" t="s">
        <v>49</v>
      </c>
      <c r="W135" t="s">
        <v>21060</v>
      </c>
      <c r="X135" s="127">
        <v>30472</v>
      </c>
      <c r="Y135" t="s">
        <v>21061</v>
      </c>
      <c r="Z135" s="127">
        <v>44256</v>
      </c>
      <c r="AA135" s="127">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94" t="s">
        <v>235</v>
      </c>
      <c r="T136" t="s">
        <v>41</v>
      </c>
      <c r="U136" t="s">
        <v>48</v>
      </c>
      <c r="V136" t="s">
        <v>49</v>
      </c>
      <c r="W136" t="s">
        <v>21062</v>
      </c>
      <c r="X136" s="127">
        <v>30496</v>
      </c>
      <c r="Y136" t="s">
        <v>21063</v>
      </c>
      <c r="Z136" s="127">
        <v>44256</v>
      </c>
      <c r="AA136" s="127">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16174</v>
      </c>
      <c r="X137" s="127">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16175</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16176</v>
      </c>
      <c r="X139" s="127">
        <v>24132</v>
      </c>
      <c r="Y139" t="s">
        <v>6713</v>
      </c>
      <c r="Z139" s="127">
        <v>43525</v>
      </c>
      <c r="AA139" s="127">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16177</v>
      </c>
      <c r="X140" s="127">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16178</v>
      </c>
      <c r="X141" s="127">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16179</v>
      </c>
      <c r="X142" s="127">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16180</v>
      </c>
      <c r="X143" s="127">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16181</v>
      </c>
      <c r="P144" t="s">
        <v>334</v>
      </c>
      <c r="Q144" t="s">
        <v>244</v>
      </c>
      <c r="R144" t="s">
        <v>21064</v>
      </c>
      <c r="S144" s="194" t="s">
        <v>235</v>
      </c>
      <c r="T144" t="s">
        <v>64</v>
      </c>
      <c r="U144" t="s">
        <v>48</v>
      </c>
      <c r="V144" t="s">
        <v>49</v>
      </c>
      <c r="W144" t="s">
        <v>21065</v>
      </c>
      <c r="X144" s="127">
        <v>23790</v>
      </c>
      <c r="Y144" t="s">
        <v>21066</v>
      </c>
      <c r="Z144" s="127">
        <v>44256</v>
      </c>
      <c r="AA144" s="127">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21067</v>
      </c>
      <c r="S145" s="194" t="s">
        <v>235</v>
      </c>
      <c r="T145" t="s">
        <v>64</v>
      </c>
      <c r="U145" t="s">
        <v>48</v>
      </c>
      <c r="V145" t="s">
        <v>49</v>
      </c>
      <c r="W145" t="s">
        <v>21068</v>
      </c>
      <c r="X145" s="127">
        <v>28707</v>
      </c>
      <c r="Y145" t="s">
        <v>21069</v>
      </c>
      <c r="Z145" s="127">
        <v>44256</v>
      </c>
      <c r="AA145" s="127">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16182</v>
      </c>
      <c r="P146" t="s">
        <v>117</v>
      </c>
      <c r="Q146" t="s">
        <v>152</v>
      </c>
      <c r="R146" t="s">
        <v>21070</v>
      </c>
      <c r="S146" s="194" t="s">
        <v>235</v>
      </c>
      <c r="T146" t="s">
        <v>64</v>
      </c>
      <c r="U146" t="s">
        <v>48</v>
      </c>
      <c r="V146" t="s">
        <v>49</v>
      </c>
      <c r="W146" t="s">
        <v>21071</v>
      </c>
      <c r="X146" s="127">
        <v>31777</v>
      </c>
      <c r="Y146" t="s">
        <v>21072</v>
      </c>
      <c r="Z146" s="127">
        <v>44501</v>
      </c>
      <c r="AA146" s="127">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16184</v>
      </c>
      <c r="W147" t="s">
        <v>16183</v>
      </c>
      <c r="X147" s="127">
        <v>23539</v>
      </c>
      <c r="Y147" t="s">
        <v>6725</v>
      </c>
      <c r="Z147" s="127">
        <v>44501</v>
      </c>
      <c r="AA147" s="127">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21073</v>
      </c>
      <c r="S148" s="194" t="s">
        <v>235</v>
      </c>
      <c r="T148" t="s">
        <v>41</v>
      </c>
      <c r="U148" t="s">
        <v>48</v>
      </c>
      <c r="V148" t="s">
        <v>49</v>
      </c>
      <c r="W148" t="s">
        <v>21074</v>
      </c>
      <c r="X148" s="127">
        <v>30070</v>
      </c>
      <c r="Y148" t="s">
        <v>21075</v>
      </c>
      <c r="Z148" s="127">
        <v>44256</v>
      </c>
      <c r="AA148" s="127">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16184</v>
      </c>
      <c r="W149" t="s">
        <v>16185</v>
      </c>
      <c r="X149" s="127">
        <v>27701</v>
      </c>
      <c r="Y149" t="s">
        <v>6733</v>
      </c>
      <c r="Z149" s="127">
        <v>44256</v>
      </c>
      <c r="AA149" s="127">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16186</v>
      </c>
      <c r="P150" t="s">
        <v>870</v>
      </c>
      <c r="Q150" t="s">
        <v>121</v>
      </c>
      <c r="R150" t="s">
        <v>21076</v>
      </c>
      <c r="S150" s="194" t="s">
        <v>235</v>
      </c>
      <c r="T150" t="s">
        <v>41</v>
      </c>
      <c r="U150" t="s">
        <v>48</v>
      </c>
      <c r="V150" t="s">
        <v>49</v>
      </c>
      <c r="W150" t="s">
        <v>21077</v>
      </c>
      <c r="X150" s="127">
        <v>22887</v>
      </c>
      <c r="Y150" t="s">
        <v>21078</v>
      </c>
      <c r="Z150" s="127">
        <v>44260</v>
      </c>
      <c r="AA150" s="127">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16187</v>
      </c>
      <c r="X151" s="127">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16188</v>
      </c>
      <c r="X152" s="127">
        <v>22348</v>
      </c>
      <c r="Y152" t="s">
        <v>6742</v>
      </c>
      <c r="Z152" s="127">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16189</v>
      </c>
      <c r="X153" s="127">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16190</v>
      </c>
      <c r="X154" s="127">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16191</v>
      </c>
      <c r="X155" s="127">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16192</v>
      </c>
      <c r="X156" s="127">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21079</v>
      </c>
      <c r="S157" s="194" t="s">
        <v>235</v>
      </c>
      <c r="T157" t="s">
        <v>64</v>
      </c>
      <c r="U157" t="s">
        <v>48</v>
      </c>
      <c r="V157" t="s">
        <v>49</v>
      </c>
      <c r="W157" t="s">
        <v>21080</v>
      </c>
      <c r="X157" s="127">
        <v>29830</v>
      </c>
      <c r="Y157" t="s">
        <v>21081</v>
      </c>
      <c r="Z157" s="127">
        <v>44256</v>
      </c>
      <c r="AA157" s="127">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21082</v>
      </c>
      <c r="S158" s="194" t="s">
        <v>235</v>
      </c>
      <c r="T158" t="s">
        <v>64</v>
      </c>
      <c r="U158" t="s">
        <v>48</v>
      </c>
      <c r="V158" t="s">
        <v>49</v>
      </c>
      <c r="W158" t="s">
        <v>21083</v>
      </c>
      <c r="X158" s="127">
        <v>34135</v>
      </c>
      <c r="Y158" t="s">
        <v>21084</v>
      </c>
      <c r="Z158" s="127">
        <v>44256</v>
      </c>
      <c r="AA158" s="127">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21085</v>
      </c>
      <c r="Q159" t="s">
        <v>152</v>
      </c>
      <c r="R159" t="s">
        <v>21086</v>
      </c>
      <c r="S159" s="194" t="s">
        <v>235</v>
      </c>
      <c r="T159" t="s">
        <v>64</v>
      </c>
      <c r="U159" t="s">
        <v>48</v>
      </c>
      <c r="V159" t="s">
        <v>49</v>
      </c>
      <c r="W159" t="s">
        <v>21087</v>
      </c>
      <c r="X159" s="127">
        <v>33976</v>
      </c>
      <c r="Y159" t="s">
        <v>21088</v>
      </c>
      <c r="Z159" s="127">
        <v>44256</v>
      </c>
      <c r="AA159" s="127">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21089</v>
      </c>
      <c r="S160" s="194" t="s">
        <v>235</v>
      </c>
      <c r="T160" t="s">
        <v>64</v>
      </c>
      <c r="U160" t="s">
        <v>48</v>
      </c>
      <c r="V160" t="s">
        <v>49</v>
      </c>
      <c r="W160" t="s">
        <v>21090</v>
      </c>
      <c r="X160" s="127">
        <v>31449</v>
      </c>
      <c r="Y160" t="s">
        <v>21091</v>
      </c>
      <c r="Z160" s="127">
        <v>44256</v>
      </c>
      <c r="AA160" s="127">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21092</v>
      </c>
      <c r="S161" s="194" t="s">
        <v>235</v>
      </c>
      <c r="T161" t="s">
        <v>41</v>
      </c>
      <c r="U161" t="s">
        <v>48</v>
      </c>
      <c r="V161" t="s">
        <v>49</v>
      </c>
      <c r="W161" t="s">
        <v>21093</v>
      </c>
      <c r="X161" s="127">
        <v>29675</v>
      </c>
      <c r="Y161" t="s">
        <v>21094</v>
      </c>
      <c r="Z161" s="127">
        <v>44256</v>
      </c>
      <c r="AA161" s="127">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16193</v>
      </c>
      <c r="X162" s="127">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16194</v>
      </c>
      <c r="X163" s="127">
        <v>24148</v>
      </c>
      <c r="Y163" t="s">
        <v>6767</v>
      </c>
      <c r="Z163" s="127">
        <v>43374</v>
      </c>
      <c r="AA163" s="127">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16195</v>
      </c>
      <c r="X164" s="127">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16196</v>
      </c>
      <c r="X165" s="127">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16198</v>
      </c>
      <c r="W166" t="s">
        <v>16197</v>
      </c>
      <c r="X166" s="127">
        <v>30711</v>
      </c>
      <c r="Y166" t="s">
        <v>6780</v>
      </c>
      <c r="Z166" s="127">
        <v>44442</v>
      </c>
      <c r="AA166" s="127">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16199</v>
      </c>
      <c r="P167" t="s">
        <v>811</v>
      </c>
      <c r="Q167" t="s">
        <v>455</v>
      </c>
      <c r="R167" t="s">
        <v>21095</v>
      </c>
      <c r="S167" s="194" t="s">
        <v>235</v>
      </c>
      <c r="T167" t="s">
        <v>64</v>
      </c>
      <c r="U167" t="s">
        <v>48</v>
      </c>
      <c r="V167" t="s">
        <v>49</v>
      </c>
      <c r="W167" t="s">
        <v>21096</v>
      </c>
      <c r="X167" s="127">
        <v>34653</v>
      </c>
      <c r="Y167" t="s">
        <v>21097</v>
      </c>
      <c r="Z167" s="127">
        <v>44470</v>
      </c>
      <c r="AA167" s="127">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16200</v>
      </c>
      <c r="X168" s="127">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21098</v>
      </c>
      <c r="S169" s="194" t="s">
        <v>235</v>
      </c>
      <c r="T169" t="s">
        <v>64</v>
      </c>
      <c r="U169" t="s">
        <v>48</v>
      </c>
      <c r="V169" t="s">
        <v>49</v>
      </c>
      <c r="W169" t="s">
        <v>21099</v>
      </c>
      <c r="X169" s="127">
        <v>30179</v>
      </c>
      <c r="Y169" t="s">
        <v>21100</v>
      </c>
      <c r="Z169" s="127">
        <v>44256</v>
      </c>
      <c r="AA169" s="127">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16201</v>
      </c>
      <c r="X170" s="127">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16202</v>
      </c>
      <c r="X171" s="127">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16203</v>
      </c>
      <c r="X172" s="127">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16644</v>
      </c>
      <c r="X173" s="127">
        <v>22183</v>
      </c>
      <c r="Y173" t="s">
        <v>9352</v>
      </c>
      <c r="Z173" s="127">
        <v>44197</v>
      </c>
      <c r="AA173" s="127">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16204</v>
      </c>
      <c r="X174" s="127">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16205</v>
      </c>
      <c r="X175" s="127">
        <v>22085</v>
      </c>
      <c r="Y175" t="s">
        <v>6801</v>
      </c>
      <c r="Z175" s="127">
        <v>44197</v>
      </c>
      <c r="AA175" s="127">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16206</v>
      </c>
      <c r="P176" t="s">
        <v>21101</v>
      </c>
      <c r="Q176" t="s">
        <v>306</v>
      </c>
      <c r="R176" t="s">
        <v>6574</v>
      </c>
      <c r="S176" s="194" t="s">
        <v>235</v>
      </c>
      <c r="T176" t="s">
        <v>64</v>
      </c>
      <c r="U176" t="s">
        <v>48</v>
      </c>
      <c r="V176" t="s">
        <v>49</v>
      </c>
      <c r="W176" t="s">
        <v>21102</v>
      </c>
      <c r="X176" s="127">
        <v>30118</v>
      </c>
      <c r="Y176" t="s">
        <v>21103</v>
      </c>
      <c r="Z176" s="127">
        <v>44256</v>
      </c>
      <c r="AA176" s="127">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16207</v>
      </c>
      <c r="X177" s="127">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16208</v>
      </c>
      <c r="X178" s="127">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16329</v>
      </c>
      <c r="X179" s="127">
        <v>25919</v>
      </c>
      <c r="Y179" t="s">
        <v>7244</v>
      </c>
      <c r="Z179" s="127">
        <v>44197</v>
      </c>
      <c r="AA179" s="127">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16209</v>
      </c>
      <c r="X180" s="127">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16210</v>
      </c>
      <c r="P181" t="s">
        <v>21104</v>
      </c>
      <c r="Q181" t="s">
        <v>126</v>
      </c>
      <c r="R181" t="s">
        <v>21105</v>
      </c>
      <c r="S181" s="194" t="s">
        <v>235</v>
      </c>
      <c r="T181" t="s">
        <v>929</v>
      </c>
      <c r="U181" t="s">
        <v>48</v>
      </c>
      <c r="V181" t="s">
        <v>49</v>
      </c>
      <c r="W181" t="s">
        <v>21106</v>
      </c>
      <c r="X181" s="127">
        <v>35435</v>
      </c>
      <c r="Y181" t="s">
        <v>21107</v>
      </c>
      <c r="Z181" s="127">
        <v>44256</v>
      </c>
      <c r="AA181" s="127">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16211</v>
      </c>
      <c r="X182" s="127">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21108</v>
      </c>
      <c r="S183" s="194" t="s">
        <v>235</v>
      </c>
      <c r="T183" t="s">
        <v>41</v>
      </c>
      <c r="U183" t="s">
        <v>48</v>
      </c>
      <c r="V183" t="s">
        <v>49</v>
      </c>
      <c r="W183" t="s">
        <v>21109</v>
      </c>
      <c r="X183" s="127">
        <v>27823</v>
      </c>
      <c r="Y183" t="s">
        <v>21110</v>
      </c>
      <c r="Z183" s="127">
        <v>44256</v>
      </c>
      <c r="AA183" s="127">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16212</v>
      </c>
      <c r="X184" s="127">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16213</v>
      </c>
      <c r="X185" s="127">
        <v>23431</v>
      </c>
      <c r="Y185" t="s">
        <v>6833</v>
      </c>
      <c r="Z185" s="127">
        <v>43525</v>
      </c>
      <c r="AA185" s="127">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16214</v>
      </c>
      <c r="X186" s="127">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16215</v>
      </c>
      <c r="X187" s="127">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16216</v>
      </c>
      <c r="X188" s="127">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16217</v>
      </c>
      <c r="X189" s="127">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16218</v>
      </c>
      <c r="X190" s="127">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16219</v>
      </c>
      <c r="X191" s="127">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16220</v>
      </c>
      <c r="X192" s="127">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16221</v>
      </c>
      <c r="X193" s="127">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16222</v>
      </c>
      <c r="X194" s="127">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16223</v>
      </c>
      <c r="X195" s="127">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16224</v>
      </c>
      <c r="X196" s="127">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16225</v>
      </c>
      <c r="X197" s="127">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16226</v>
      </c>
      <c r="X198" s="127">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16227</v>
      </c>
      <c r="X199" s="127">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21111</v>
      </c>
      <c r="S200" s="194" t="s">
        <v>235</v>
      </c>
      <c r="T200" t="s">
        <v>64</v>
      </c>
      <c r="U200" t="s">
        <v>37</v>
      </c>
      <c r="V200" t="s">
        <v>49</v>
      </c>
      <c r="W200" t="s">
        <v>21112</v>
      </c>
      <c r="X200" s="127">
        <v>31416</v>
      </c>
      <c r="Y200" t="s">
        <v>21113</v>
      </c>
      <c r="Z200" s="127">
        <v>44256</v>
      </c>
      <c r="AA200" s="127">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16228</v>
      </c>
      <c r="X201" s="127">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16229</v>
      </c>
      <c r="X202" s="127">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16230</v>
      </c>
      <c r="X203" s="127">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16231</v>
      </c>
      <c r="X204" s="127">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16232</v>
      </c>
      <c r="X205" s="127">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16233</v>
      </c>
      <c r="X206" s="127">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16234</v>
      </c>
      <c r="X207" s="127">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21114</v>
      </c>
      <c r="S208" s="194" t="s">
        <v>235</v>
      </c>
      <c r="T208" t="s">
        <v>64</v>
      </c>
      <c r="U208" t="s">
        <v>37</v>
      </c>
      <c r="V208" t="s">
        <v>49</v>
      </c>
      <c r="W208" t="s">
        <v>21115</v>
      </c>
      <c r="X208" s="127">
        <v>32277</v>
      </c>
      <c r="Y208" t="s">
        <v>21116</v>
      </c>
      <c r="Z208" s="127">
        <v>44256</v>
      </c>
      <c r="AA208" s="127">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16235</v>
      </c>
      <c r="X209" s="127">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16236</v>
      </c>
      <c r="X210" s="127">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16237</v>
      </c>
      <c r="X211" s="127">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16238</v>
      </c>
      <c r="X212" s="127">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16239</v>
      </c>
      <c r="X213" s="127">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16240</v>
      </c>
      <c r="X214" s="127">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16241</v>
      </c>
      <c r="X215" s="127">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16242</v>
      </c>
      <c r="X216" s="127">
        <v>24799</v>
      </c>
      <c r="Y216" t="s">
        <v>6940</v>
      </c>
      <c r="Z216" s="127">
        <v>44197</v>
      </c>
      <c r="AA216" s="127">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16243</v>
      </c>
      <c r="P217" t="s">
        <v>347</v>
      </c>
      <c r="Q217" t="s">
        <v>67</v>
      </c>
      <c r="R217" t="s">
        <v>21117</v>
      </c>
      <c r="S217" s="194" t="s">
        <v>235</v>
      </c>
      <c r="T217" t="s">
        <v>64</v>
      </c>
      <c r="U217" t="s">
        <v>37</v>
      </c>
      <c r="V217" t="s">
        <v>49</v>
      </c>
      <c r="W217" t="s">
        <v>21118</v>
      </c>
      <c r="X217" s="127">
        <v>28754</v>
      </c>
      <c r="Y217" t="s">
        <v>21119</v>
      </c>
      <c r="Z217" s="127">
        <v>44256</v>
      </c>
      <c r="AA217" s="127">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16244</v>
      </c>
      <c r="X218" s="127">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16245</v>
      </c>
      <c r="X219" s="127">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16246</v>
      </c>
      <c r="P220" t="s">
        <v>139</v>
      </c>
      <c r="Q220" t="s">
        <v>129</v>
      </c>
      <c r="R220" t="s">
        <v>21120</v>
      </c>
      <c r="S220" s="194" t="s">
        <v>235</v>
      </c>
      <c r="T220" t="s">
        <v>64</v>
      </c>
      <c r="U220" t="s">
        <v>37</v>
      </c>
      <c r="V220" t="s">
        <v>49</v>
      </c>
      <c r="W220" t="s">
        <v>21121</v>
      </c>
      <c r="X220" s="127">
        <v>28969</v>
      </c>
      <c r="Y220" t="s">
        <v>21122</v>
      </c>
      <c r="Z220" s="127">
        <v>44256</v>
      </c>
      <c r="AA220" s="127">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16247</v>
      </c>
      <c r="X221" s="127">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16248</v>
      </c>
      <c r="X222" s="127">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16249</v>
      </c>
      <c r="X223" s="127">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16250</v>
      </c>
      <c r="X224" s="127">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16251</v>
      </c>
      <c r="X225" s="127">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16252</v>
      </c>
      <c r="X226" s="127">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16253</v>
      </c>
      <c r="X227" s="127">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16254</v>
      </c>
      <c r="X228" s="127">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16255</v>
      </c>
      <c r="X229" s="127">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16256</v>
      </c>
      <c r="X230" s="127">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94" t="s">
        <v>235</v>
      </c>
      <c r="T231" t="s">
        <v>64</v>
      </c>
      <c r="U231" t="s">
        <v>37</v>
      </c>
      <c r="V231" t="s">
        <v>49</v>
      </c>
      <c r="W231" t="s">
        <v>21123</v>
      </c>
      <c r="X231" s="127">
        <v>30279</v>
      </c>
      <c r="Y231" t="s">
        <v>21124</v>
      </c>
      <c r="Z231" s="127">
        <v>44470</v>
      </c>
      <c r="AA231" s="127">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16257</v>
      </c>
      <c r="X232" s="127">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16258</v>
      </c>
      <c r="X233" s="127">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21125</v>
      </c>
      <c r="S234" s="194" t="s">
        <v>235</v>
      </c>
      <c r="T234" t="s">
        <v>64</v>
      </c>
      <c r="U234" t="s">
        <v>37</v>
      </c>
      <c r="V234" t="s">
        <v>49</v>
      </c>
      <c r="W234" t="s">
        <v>21126</v>
      </c>
      <c r="X234" s="127">
        <v>33915</v>
      </c>
      <c r="Y234" t="s">
        <v>21127</v>
      </c>
      <c r="Z234" s="127">
        <v>44274</v>
      </c>
      <c r="AA234" s="127">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16259</v>
      </c>
      <c r="X235" s="127">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16260</v>
      </c>
      <c r="X236" s="127">
        <v>27746</v>
      </c>
      <c r="Y236" t="s">
        <v>6998</v>
      </c>
      <c r="Z236" s="127">
        <v>42064</v>
      </c>
      <c r="AA236" s="127">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16261</v>
      </c>
      <c r="X237" s="127">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21128</v>
      </c>
      <c r="S238" s="194" t="s">
        <v>235</v>
      </c>
      <c r="T238" t="s">
        <v>64</v>
      </c>
      <c r="U238" t="s">
        <v>48</v>
      </c>
      <c r="V238" t="s">
        <v>49</v>
      </c>
      <c r="W238" t="s">
        <v>21129</v>
      </c>
      <c r="X238" s="127">
        <v>34584</v>
      </c>
      <c r="Y238" t="s">
        <v>21130</v>
      </c>
      <c r="Z238" s="127">
        <v>44256</v>
      </c>
      <c r="AA238" s="127">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16262</v>
      </c>
      <c r="X239" s="127">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16263</v>
      </c>
      <c r="X240" s="127">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16264</v>
      </c>
      <c r="X241" s="127">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16265</v>
      </c>
      <c r="X242" s="127">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16266</v>
      </c>
      <c r="X243" s="127">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16267</v>
      </c>
      <c r="X244" s="127">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16268</v>
      </c>
      <c r="X245" s="127">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16269</v>
      </c>
      <c r="X246" s="127">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16270</v>
      </c>
      <c r="X247" s="127">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94" t="s">
        <v>235</v>
      </c>
      <c r="T248" t="s">
        <v>41</v>
      </c>
      <c r="U248" t="s">
        <v>48</v>
      </c>
      <c r="V248" t="s">
        <v>49</v>
      </c>
      <c r="W248" t="s">
        <v>21131</v>
      </c>
      <c r="X248" s="127">
        <v>28677</v>
      </c>
      <c r="Y248" t="s">
        <v>21132</v>
      </c>
      <c r="Z248" s="127">
        <v>44256</v>
      </c>
      <c r="AA248" s="127">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16271</v>
      </c>
      <c r="X249" s="127">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16272</v>
      </c>
      <c r="X250" s="127">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16273</v>
      </c>
      <c r="X251" s="127">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16274</v>
      </c>
      <c r="X252" s="127">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16275</v>
      </c>
      <c r="X253" s="127">
        <v>26349</v>
      </c>
      <c r="Y253" t="s">
        <v>7054</v>
      </c>
      <c r="Z253" s="127">
        <v>43525</v>
      </c>
      <c r="AA253" s="127">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16276</v>
      </c>
      <c r="X254" s="127">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16277</v>
      </c>
      <c r="P255" t="s">
        <v>21133</v>
      </c>
      <c r="Q255" t="s">
        <v>507</v>
      </c>
      <c r="R255" t="s">
        <v>21134</v>
      </c>
      <c r="S255" s="194" t="s">
        <v>235</v>
      </c>
      <c r="T255" t="s">
        <v>64</v>
      </c>
      <c r="U255" t="s">
        <v>48</v>
      </c>
      <c r="V255" t="s">
        <v>49</v>
      </c>
      <c r="W255" t="s">
        <v>21135</v>
      </c>
      <c r="X255" s="127">
        <v>33436</v>
      </c>
      <c r="Y255" t="s">
        <v>21136</v>
      </c>
      <c r="Z255" s="127">
        <v>44442</v>
      </c>
      <c r="AA255" s="127">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16278</v>
      </c>
      <c r="X256" s="127">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16279</v>
      </c>
      <c r="X257" s="127">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16280</v>
      </c>
      <c r="X258" s="127">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94" t="s">
        <v>235</v>
      </c>
      <c r="T259" t="s">
        <v>64</v>
      </c>
      <c r="U259" t="s">
        <v>48</v>
      </c>
      <c r="V259" t="s">
        <v>49</v>
      </c>
      <c r="W259" t="s">
        <v>21137</v>
      </c>
      <c r="X259" s="127">
        <v>35800</v>
      </c>
      <c r="Y259" t="s">
        <v>21138</v>
      </c>
      <c r="Z259" s="127">
        <v>44256</v>
      </c>
      <c r="AA259" s="127">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21139</v>
      </c>
      <c r="Q260" t="s">
        <v>336</v>
      </c>
      <c r="R260" t="s">
        <v>21140</v>
      </c>
      <c r="S260" s="194" t="s">
        <v>235</v>
      </c>
      <c r="T260" t="s">
        <v>41</v>
      </c>
      <c r="U260" t="s">
        <v>48</v>
      </c>
      <c r="V260" t="s">
        <v>49</v>
      </c>
      <c r="W260" t="s">
        <v>21141</v>
      </c>
      <c r="X260" s="127">
        <v>26958</v>
      </c>
      <c r="Y260" t="s">
        <v>21142</v>
      </c>
      <c r="Z260" s="127">
        <v>44256</v>
      </c>
      <c r="AA260" s="127">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94" t="s">
        <v>235</v>
      </c>
      <c r="T261" t="s">
        <v>41</v>
      </c>
      <c r="U261" t="s">
        <v>48</v>
      </c>
      <c r="V261" t="s">
        <v>49</v>
      </c>
      <c r="W261" t="s">
        <v>21143</v>
      </c>
      <c r="X261" s="127">
        <v>26541</v>
      </c>
      <c r="Y261" t="s">
        <v>21144</v>
      </c>
      <c r="Z261" s="127">
        <v>44256</v>
      </c>
      <c r="AA261" s="127">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16281</v>
      </c>
      <c r="X262" s="127">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16282</v>
      </c>
      <c r="X263" s="127">
        <v>25827</v>
      </c>
      <c r="Y263" t="s">
        <v>7082</v>
      </c>
      <c r="Z263" s="127">
        <v>43374</v>
      </c>
      <c r="AA263" s="127">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16283</v>
      </c>
      <c r="X264" s="127">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16284</v>
      </c>
      <c r="X265" s="127">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21145</v>
      </c>
      <c r="R266" t="s">
        <v>21146</v>
      </c>
      <c r="S266" s="194" t="s">
        <v>235</v>
      </c>
      <c r="T266" t="s">
        <v>64</v>
      </c>
      <c r="U266" t="s">
        <v>48</v>
      </c>
      <c r="V266" t="s">
        <v>49</v>
      </c>
      <c r="W266" t="s">
        <v>21147</v>
      </c>
      <c r="X266" s="127">
        <v>32133</v>
      </c>
      <c r="Y266" t="s">
        <v>21148</v>
      </c>
      <c r="Z266" s="127">
        <v>44256</v>
      </c>
      <c r="AA266" s="127">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16285</v>
      </c>
      <c r="X267" s="127">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94" t="s">
        <v>235</v>
      </c>
      <c r="T268" t="s">
        <v>41</v>
      </c>
      <c r="U268" t="s">
        <v>48</v>
      </c>
      <c r="V268" t="s">
        <v>49</v>
      </c>
      <c r="W268" t="s">
        <v>21149</v>
      </c>
      <c r="X268" s="127">
        <v>24010</v>
      </c>
      <c r="Y268" t="s">
        <v>21150</v>
      </c>
      <c r="Z268" s="127">
        <v>44256</v>
      </c>
      <c r="AA268" s="127">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16286</v>
      </c>
      <c r="X269" s="127">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16287</v>
      </c>
      <c r="X270" s="127">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16288</v>
      </c>
      <c r="X271" s="127">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16289</v>
      </c>
      <c r="X272" s="127">
        <v>21543</v>
      </c>
      <c r="Y272" t="s">
        <v>7108</v>
      </c>
      <c r="Z272" s="127">
        <v>43374</v>
      </c>
      <c r="AA272" s="127">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21151</v>
      </c>
      <c r="S273" s="194" t="s">
        <v>235</v>
      </c>
      <c r="T273" t="s">
        <v>64</v>
      </c>
      <c r="U273" t="s">
        <v>48</v>
      </c>
      <c r="V273" t="s">
        <v>49</v>
      </c>
      <c r="W273" t="s">
        <v>21152</v>
      </c>
      <c r="X273" s="127">
        <v>31580</v>
      </c>
      <c r="Y273" t="s">
        <v>21153</v>
      </c>
      <c r="Z273" s="127">
        <v>44256</v>
      </c>
      <c r="AA273" s="127">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16290</v>
      </c>
      <c r="X274" s="127">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16291</v>
      </c>
      <c r="X275" s="127">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21154</v>
      </c>
      <c r="R276" t="s">
        <v>21155</v>
      </c>
      <c r="S276" s="194" t="s">
        <v>235</v>
      </c>
      <c r="T276" t="s">
        <v>64</v>
      </c>
      <c r="U276" t="s">
        <v>48</v>
      </c>
      <c r="V276" t="s">
        <v>49</v>
      </c>
      <c r="W276" t="s">
        <v>21156</v>
      </c>
      <c r="X276" s="127">
        <v>31814</v>
      </c>
      <c r="Y276" t="s">
        <v>21157</v>
      </c>
      <c r="Z276" s="127">
        <v>44256</v>
      </c>
      <c r="AA276" s="127">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16292</v>
      </c>
      <c r="X277" s="127">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16293</v>
      </c>
      <c r="X278" s="127">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16294</v>
      </c>
      <c r="X279" s="127">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16295</v>
      </c>
      <c r="P280" t="s">
        <v>169</v>
      </c>
      <c r="Q280" t="s">
        <v>7060</v>
      </c>
      <c r="R280" t="s">
        <v>7061</v>
      </c>
      <c r="S280" t="str">
        <f t="shared" si="4"/>
        <v>MORALES NAVIA, CELIA CRISTINA</v>
      </c>
      <c r="T280" t="s">
        <v>59</v>
      </c>
      <c r="U280" t="s">
        <v>37</v>
      </c>
      <c r="V280" t="s">
        <v>49</v>
      </c>
      <c r="W280" t="s">
        <v>16345</v>
      </c>
      <c r="X280" s="127">
        <v>25451</v>
      </c>
      <c r="Y280" t="s">
        <v>7062</v>
      </c>
      <c r="Z280" s="127">
        <v>44197</v>
      </c>
      <c r="AA280" s="127">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16296</v>
      </c>
      <c r="X281" s="127">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16297</v>
      </c>
      <c r="X282" s="127">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16298</v>
      </c>
      <c r="P283" t="s">
        <v>226</v>
      </c>
      <c r="Q283" t="s">
        <v>62</v>
      </c>
      <c r="R283" t="s">
        <v>21158</v>
      </c>
      <c r="S283" s="194" t="s">
        <v>235</v>
      </c>
      <c r="T283" t="s">
        <v>64</v>
      </c>
      <c r="U283" t="s">
        <v>48</v>
      </c>
      <c r="V283" t="s">
        <v>49</v>
      </c>
      <c r="W283" t="s">
        <v>21159</v>
      </c>
      <c r="X283" s="127">
        <v>31071</v>
      </c>
      <c r="Y283" t="s">
        <v>21160</v>
      </c>
      <c r="Z283" s="127">
        <v>44256</v>
      </c>
      <c r="AA283" s="127">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16299</v>
      </c>
      <c r="X284" s="127">
        <v>23220</v>
      </c>
      <c r="Y284" t="s">
        <v>258</v>
      </c>
      <c r="Z284" s="127">
        <v>44250</v>
      </c>
      <c r="AA284" s="127">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16300</v>
      </c>
      <c r="X285" s="127">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16301</v>
      </c>
      <c r="X286" s="127">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16302</v>
      </c>
      <c r="X287" s="127">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16303</v>
      </c>
      <c r="X288" s="127">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16304</v>
      </c>
      <c r="X289" s="127">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16305</v>
      </c>
      <c r="X290" s="127">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16306</v>
      </c>
      <c r="X291" s="127">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16307</v>
      </c>
      <c r="X292" s="127">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21161</v>
      </c>
      <c r="Q293" t="s">
        <v>268</v>
      </c>
      <c r="R293" t="s">
        <v>21162</v>
      </c>
      <c r="S293" s="194" t="s">
        <v>235</v>
      </c>
      <c r="T293" t="s">
        <v>41</v>
      </c>
      <c r="U293" t="s">
        <v>48</v>
      </c>
      <c r="V293" t="s">
        <v>49</v>
      </c>
      <c r="W293" t="s">
        <v>21163</v>
      </c>
      <c r="X293" s="127">
        <v>28431</v>
      </c>
      <c r="Y293" t="s">
        <v>21164</v>
      </c>
      <c r="Z293" s="127">
        <v>44256</v>
      </c>
      <c r="AA293" s="127">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16308</v>
      </c>
      <c r="X294" s="127">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16309</v>
      </c>
      <c r="X295" s="127">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21165</v>
      </c>
      <c r="R296" t="s">
        <v>21166</v>
      </c>
      <c r="S296" s="194" t="s">
        <v>235</v>
      </c>
      <c r="T296" t="s">
        <v>41</v>
      </c>
      <c r="U296" t="s">
        <v>48</v>
      </c>
      <c r="V296" t="s">
        <v>49</v>
      </c>
      <c r="W296" t="s">
        <v>21167</v>
      </c>
      <c r="X296" s="127">
        <v>29600</v>
      </c>
      <c r="Y296" t="s">
        <v>21168</v>
      </c>
      <c r="Z296" s="127">
        <v>44256</v>
      </c>
      <c r="AA296" s="127">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16310</v>
      </c>
      <c r="X297" s="127">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21169</v>
      </c>
      <c r="S298" s="194" t="s">
        <v>235</v>
      </c>
      <c r="T298" t="s">
        <v>41</v>
      </c>
      <c r="U298" t="s">
        <v>48</v>
      </c>
      <c r="V298" t="s">
        <v>49</v>
      </c>
      <c r="W298" t="s">
        <v>21170</v>
      </c>
      <c r="X298" s="127">
        <v>27404</v>
      </c>
      <c r="Y298" t="s">
        <v>21171</v>
      </c>
      <c r="Z298" s="127">
        <v>44256</v>
      </c>
      <c r="AA298" s="127">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16311</v>
      </c>
      <c r="X299" s="127">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16312</v>
      </c>
      <c r="X300" s="127">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16313</v>
      </c>
      <c r="X301" s="127">
        <v>24595</v>
      </c>
      <c r="Y301" t="s">
        <v>7192</v>
      </c>
      <c r="Z301" s="127">
        <v>43525</v>
      </c>
      <c r="AA301" s="127">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16314</v>
      </c>
      <c r="X302" s="127">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16315</v>
      </c>
      <c r="X303" s="127">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16316</v>
      </c>
      <c r="X304" s="127">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21172</v>
      </c>
      <c r="Q305" t="s">
        <v>76</v>
      </c>
      <c r="R305" t="s">
        <v>79</v>
      </c>
      <c r="S305" s="194" t="s">
        <v>235</v>
      </c>
      <c r="T305" t="s">
        <v>64</v>
      </c>
      <c r="U305" t="s">
        <v>48</v>
      </c>
      <c r="V305" t="s">
        <v>49</v>
      </c>
      <c r="W305" t="s">
        <v>21173</v>
      </c>
      <c r="X305" s="127">
        <v>27702</v>
      </c>
      <c r="Y305" t="s">
        <v>21174</v>
      </c>
      <c r="Z305" s="127">
        <v>44256</v>
      </c>
      <c r="AA305" s="127">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16317</v>
      </c>
      <c r="X306" s="127">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21175</v>
      </c>
      <c r="S307" s="194" t="s">
        <v>235</v>
      </c>
      <c r="T307" t="s">
        <v>41</v>
      </c>
      <c r="U307" t="s">
        <v>48</v>
      </c>
      <c r="V307" t="s">
        <v>49</v>
      </c>
      <c r="W307" t="s">
        <v>21176</v>
      </c>
      <c r="X307" s="127">
        <v>25667</v>
      </c>
      <c r="Y307" t="s">
        <v>21177</v>
      </c>
      <c r="Z307" s="127">
        <v>44256</v>
      </c>
      <c r="AA307" s="127">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94" t="s">
        <v>235</v>
      </c>
      <c r="T308" t="s">
        <v>41</v>
      </c>
      <c r="U308" t="s">
        <v>48</v>
      </c>
      <c r="V308" t="s">
        <v>49</v>
      </c>
      <c r="W308" t="s">
        <v>21178</v>
      </c>
      <c r="X308" s="127">
        <v>28056</v>
      </c>
      <c r="Y308" t="s">
        <v>21179</v>
      </c>
      <c r="Z308" s="127">
        <v>44256</v>
      </c>
      <c r="AA308" s="127">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16318</v>
      </c>
      <c r="X309" s="127">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16319</v>
      </c>
      <c r="X310" s="127">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16320</v>
      </c>
      <c r="X311" s="127">
        <v>28517</v>
      </c>
      <c r="Y311" t="s">
        <v>7221</v>
      </c>
      <c r="Z311" s="127">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16321</v>
      </c>
      <c r="X312" s="127">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16322</v>
      </c>
      <c r="X313" s="127">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21180</v>
      </c>
      <c r="Q314" t="s">
        <v>75</v>
      </c>
      <c r="R314" t="s">
        <v>21181</v>
      </c>
      <c r="S314" s="194" t="s">
        <v>235</v>
      </c>
      <c r="T314" t="s">
        <v>64</v>
      </c>
      <c r="U314" t="s">
        <v>48</v>
      </c>
      <c r="V314" t="s">
        <v>49</v>
      </c>
      <c r="W314" t="s">
        <v>21182</v>
      </c>
      <c r="X314" s="127">
        <v>33462</v>
      </c>
      <c r="Y314" t="s">
        <v>21183</v>
      </c>
      <c r="Z314" s="127">
        <v>44256</v>
      </c>
      <c r="AA314" s="127">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94" t="s">
        <v>235</v>
      </c>
      <c r="T315" t="s">
        <v>64</v>
      </c>
      <c r="U315" t="s">
        <v>48</v>
      </c>
      <c r="V315" t="s">
        <v>49</v>
      </c>
      <c r="W315" t="s">
        <v>21184</v>
      </c>
      <c r="X315" s="127">
        <v>29392</v>
      </c>
      <c r="Y315" t="s">
        <v>21185</v>
      </c>
      <c r="Z315" s="127">
        <v>44256</v>
      </c>
      <c r="AA315" s="127">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16323</v>
      </c>
      <c r="X316" s="127">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16324</v>
      </c>
      <c r="P317" t="s">
        <v>135</v>
      </c>
      <c r="Q317" t="s">
        <v>440</v>
      </c>
      <c r="R317" t="s">
        <v>7855</v>
      </c>
      <c r="S317" t="str">
        <f t="shared" si="4"/>
        <v>COILA ALBERTO, YOVANA ADRIANA</v>
      </c>
      <c r="T317" t="s">
        <v>102</v>
      </c>
      <c r="U317" t="s">
        <v>37</v>
      </c>
      <c r="V317" t="s">
        <v>49</v>
      </c>
      <c r="W317" t="s">
        <v>16325</v>
      </c>
      <c r="X317" s="127">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16326</v>
      </c>
      <c r="X318" s="127">
        <v>23881</v>
      </c>
      <c r="Y318" t="s">
        <v>7239</v>
      </c>
      <c r="Z318" s="127">
        <v>43374</v>
      </c>
      <c r="AA318" s="127">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16327</v>
      </c>
      <c r="X319" s="127">
        <v>26959</v>
      </c>
      <c r="Y319" t="s">
        <v>7771</v>
      </c>
      <c r="Z319" s="127">
        <v>44256</v>
      </c>
      <c r="AA319" s="127">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16328</v>
      </c>
      <c r="P320" t="s">
        <v>3904</v>
      </c>
      <c r="Q320" t="s">
        <v>21186</v>
      </c>
      <c r="R320" t="s">
        <v>21187</v>
      </c>
      <c r="S320" s="194" t="s">
        <v>235</v>
      </c>
      <c r="T320" t="s">
        <v>64</v>
      </c>
      <c r="U320" t="s">
        <v>48</v>
      </c>
      <c r="V320" t="s">
        <v>49</v>
      </c>
      <c r="W320" t="s">
        <v>21188</v>
      </c>
      <c r="X320" s="127">
        <v>31997</v>
      </c>
      <c r="Y320" t="s">
        <v>21189</v>
      </c>
      <c r="Z320" s="127">
        <v>44256</v>
      </c>
      <c r="AA320" s="127">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16329</v>
      </c>
      <c r="X321" s="127">
        <v>25919</v>
      </c>
      <c r="Y321" t="s">
        <v>7244</v>
      </c>
      <c r="Z321" s="127">
        <v>44197</v>
      </c>
      <c r="AA321" s="127">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16330</v>
      </c>
      <c r="P322" t="s">
        <v>2469</v>
      </c>
      <c r="Q322" t="s">
        <v>161</v>
      </c>
      <c r="R322" t="s">
        <v>21190</v>
      </c>
      <c r="S322" s="194" t="s">
        <v>235</v>
      </c>
      <c r="T322" t="s">
        <v>64</v>
      </c>
      <c r="U322" t="s">
        <v>48</v>
      </c>
      <c r="V322" t="s">
        <v>49</v>
      </c>
      <c r="W322" t="s">
        <v>21191</v>
      </c>
      <c r="X322" s="127">
        <v>31601</v>
      </c>
      <c r="Y322" t="s">
        <v>21192</v>
      </c>
      <c r="Z322" s="127">
        <v>44256</v>
      </c>
      <c r="AA322" s="127">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16331</v>
      </c>
      <c r="X323" s="127">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16332</v>
      </c>
      <c r="X324" s="127">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16333</v>
      </c>
      <c r="P325" t="s">
        <v>126</v>
      </c>
      <c r="Q325" t="s">
        <v>75</v>
      </c>
      <c r="R325" t="s">
        <v>725</v>
      </c>
      <c r="S325" s="194" t="s">
        <v>235</v>
      </c>
      <c r="T325" t="s">
        <v>41</v>
      </c>
      <c r="U325" t="s">
        <v>48</v>
      </c>
      <c r="V325" t="s">
        <v>49</v>
      </c>
      <c r="W325" t="s">
        <v>21193</v>
      </c>
      <c r="X325" s="127">
        <v>28639</v>
      </c>
      <c r="Y325" t="s">
        <v>21194</v>
      </c>
      <c r="Z325" s="127">
        <v>44256</v>
      </c>
      <c r="AA325" s="127">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16334</v>
      </c>
      <c r="X326" s="127">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16335</v>
      </c>
      <c r="X327" s="127">
        <v>27014</v>
      </c>
      <c r="Y327" t="s">
        <v>7261</v>
      </c>
      <c r="Z327" s="127">
        <v>44197</v>
      </c>
      <c r="AA327" s="127">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16336</v>
      </c>
      <c r="X328" s="127">
        <v>24721</v>
      </c>
      <c r="Y328" t="s">
        <v>7266</v>
      </c>
      <c r="Z328" s="127">
        <v>43525</v>
      </c>
      <c r="AA328" s="127">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16337</v>
      </c>
      <c r="X329" s="127">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16338</v>
      </c>
      <c r="X330" s="127">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16339</v>
      </c>
      <c r="X331" s="127">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16340</v>
      </c>
      <c r="X332" s="127">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16341</v>
      </c>
      <c r="X333" s="127">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16342</v>
      </c>
      <c r="X334" s="127">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16343</v>
      </c>
      <c r="X335" s="127">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16344</v>
      </c>
      <c r="P336" t="s">
        <v>494</v>
      </c>
      <c r="Q336" t="s">
        <v>21195</v>
      </c>
      <c r="R336" t="s">
        <v>21196</v>
      </c>
      <c r="S336" s="194" t="s">
        <v>235</v>
      </c>
      <c r="T336" t="s">
        <v>64</v>
      </c>
      <c r="U336" t="s">
        <v>48</v>
      </c>
      <c r="V336" t="s">
        <v>49</v>
      </c>
      <c r="W336" t="s">
        <v>21197</v>
      </c>
      <c r="X336" s="127">
        <v>28998</v>
      </c>
      <c r="Y336" t="s">
        <v>21198</v>
      </c>
      <c r="Z336" s="127">
        <v>44256</v>
      </c>
      <c r="AA336" s="127">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16345</v>
      </c>
      <c r="X337" s="127">
        <v>25451</v>
      </c>
      <c r="Y337" t="s">
        <v>7062</v>
      </c>
      <c r="Z337" s="127">
        <v>44197</v>
      </c>
      <c r="AA337" s="127">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16346</v>
      </c>
      <c r="X338" s="127">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16347</v>
      </c>
      <c r="X339" s="127">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16348</v>
      </c>
      <c r="X340" s="127">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21199</v>
      </c>
      <c r="R341" t="s">
        <v>399</v>
      </c>
      <c r="S341" s="194" t="s">
        <v>235</v>
      </c>
      <c r="T341" t="s">
        <v>41</v>
      </c>
      <c r="U341" t="s">
        <v>48</v>
      </c>
      <c r="V341" t="s">
        <v>49</v>
      </c>
      <c r="W341" t="s">
        <v>21200</v>
      </c>
      <c r="X341" s="127">
        <v>26984</v>
      </c>
      <c r="Y341" t="s">
        <v>21201</v>
      </c>
      <c r="Z341" s="127">
        <v>44256</v>
      </c>
      <c r="AA341" s="127">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21202</v>
      </c>
      <c r="S342" s="194" t="s">
        <v>235</v>
      </c>
      <c r="T342" t="s">
        <v>41</v>
      </c>
      <c r="U342" t="s">
        <v>48</v>
      </c>
      <c r="V342" t="s">
        <v>49</v>
      </c>
      <c r="W342" t="s">
        <v>21203</v>
      </c>
      <c r="X342" s="127">
        <v>21458</v>
      </c>
      <c r="Y342" t="s">
        <v>21204</v>
      </c>
      <c r="Z342" s="127">
        <v>44256</v>
      </c>
      <c r="AA342" s="127">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21205</v>
      </c>
      <c r="R343" t="s">
        <v>478</v>
      </c>
      <c r="S343" s="194" t="s">
        <v>235</v>
      </c>
      <c r="T343" t="s">
        <v>41</v>
      </c>
      <c r="U343" t="s">
        <v>48</v>
      </c>
      <c r="V343" t="s">
        <v>49</v>
      </c>
      <c r="W343" t="s">
        <v>21206</v>
      </c>
      <c r="X343" s="127">
        <v>30671</v>
      </c>
      <c r="Y343" t="s">
        <v>21207</v>
      </c>
      <c r="Z343" s="127">
        <v>44256</v>
      </c>
      <c r="AA343" s="127">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21208</v>
      </c>
      <c r="S344" s="194" t="s">
        <v>235</v>
      </c>
      <c r="T344" t="s">
        <v>41</v>
      </c>
      <c r="U344" t="s">
        <v>48</v>
      </c>
      <c r="V344" t="s">
        <v>49</v>
      </c>
      <c r="W344" t="s">
        <v>21209</v>
      </c>
      <c r="X344" s="127">
        <v>23254</v>
      </c>
      <c r="Y344" t="s">
        <v>21210</v>
      </c>
      <c r="Z344" s="127">
        <v>44256</v>
      </c>
      <c r="AA344" s="127">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94" t="s">
        <v>235</v>
      </c>
      <c r="T345" t="s">
        <v>41</v>
      </c>
      <c r="U345" t="s">
        <v>48</v>
      </c>
      <c r="V345" t="s">
        <v>49</v>
      </c>
      <c r="W345" t="s">
        <v>21211</v>
      </c>
      <c r="X345" s="127">
        <v>24484</v>
      </c>
      <c r="Y345" t="s">
        <v>21212</v>
      </c>
      <c r="Z345" s="127">
        <v>44256</v>
      </c>
      <c r="AA345" s="127">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16349</v>
      </c>
      <c r="X346" s="127">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16350</v>
      </c>
      <c r="X347" s="127">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16351</v>
      </c>
      <c r="X348" s="127">
        <v>23781</v>
      </c>
      <c r="Y348" t="s">
        <v>7322</v>
      </c>
      <c r="Z348" s="127">
        <v>43525</v>
      </c>
      <c r="AA348" s="127">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16352</v>
      </c>
      <c r="X349" s="127">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16353</v>
      </c>
      <c r="X350" s="127">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16354</v>
      </c>
      <c r="X351" s="127">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16355</v>
      </c>
      <c r="X352" s="127">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16356</v>
      </c>
      <c r="X353" s="127">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16357</v>
      </c>
      <c r="X354" s="127">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94" t="s">
        <v>235</v>
      </c>
      <c r="T355" t="s">
        <v>41</v>
      </c>
      <c r="U355" t="s">
        <v>48</v>
      </c>
      <c r="V355" t="s">
        <v>49</v>
      </c>
      <c r="W355" t="s">
        <v>21213</v>
      </c>
      <c r="X355" s="127">
        <v>26889</v>
      </c>
      <c r="Y355" t="s">
        <v>21214</v>
      </c>
      <c r="Z355" s="127">
        <v>44256</v>
      </c>
      <c r="AA355" s="127">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16358</v>
      </c>
      <c r="X356" s="127">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16359</v>
      </c>
      <c r="X357" s="127">
        <v>23381</v>
      </c>
      <c r="Y357" t="s">
        <v>7346</v>
      </c>
      <c r="Z357" s="127">
        <v>43374</v>
      </c>
      <c r="AA357" s="127">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16360</v>
      </c>
      <c r="X358" s="127">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16361</v>
      </c>
      <c r="X359" s="127">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94" t="s">
        <v>235</v>
      </c>
      <c r="T360" t="s">
        <v>64</v>
      </c>
      <c r="U360" t="s">
        <v>48</v>
      </c>
      <c r="V360" t="s">
        <v>49</v>
      </c>
      <c r="W360" t="s">
        <v>21215</v>
      </c>
      <c r="X360" s="127">
        <v>29166</v>
      </c>
      <c r="Y360" t="s">
        <v>21216</v>
      </c>
      <c r="Z360" s="127">
        <v>44256</v>
      </c>
      <c r="AA360" s="127">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16362</v>
      </c>
      <c r="X361" s="127">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16363</v>
      </c>
      <c r="X362" s="127">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16364</v>
      </c>
      <c r="X363" s="127">
        <v>26908</v>
      </c>
      <c r="Y363" t="s">
        <v>7371</v>
      </c>
      <c r="Z363" s="127">
        <v>43525</v>
      </c>
      <c r="AA363" s="127">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16365</v>
      </c>
      <c r="X364" s="127">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16366</v>
      </c>
      <c r="X365" s="127">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16367</v>
      </c>
      <c r="X366" s="127">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94" t="s">
        <v>235</v>
      </c>
      <c r="T367" t="s">
        <v>41</v>
      </c>
      <c r="U367" t="s">
        <v>48</v>
      </c>
      <c r="V367" t="s">
        <v>49</v>
      </c>
      <c r="W367" t="s">
        <v>21217</v>
      </c>
      <c r="X367" s="127">
        <v>29771</v>
      </c>
      <c r="Y367" t="s">
        <v>21218</v>
      </c>
      <c r="Z367" s="127">
        <v>44256</v>
      </c>
      <c r="AA367" s="127">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16368</v>
      </c>
      <c r="X368" s="127">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16369</v>
      </c>
      <c r="X369" s="127">
        <v>25747</v>
      </c>
      <c r="Y369" t="s">
        <v>7393</v>
      </c>
      <c r="Z369" s="127">
        <v>43525</v>
      </c>
      <c r="AA369" s="127">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19557</v>
      </c>
      <c r="X370" s="127">
        <v>25257</v>
      </c>
      <c r="Y370" t="s">
        <v>2950</v>
      </c>
      <c r="Z370" s="127">
        <v>44197</v>
      </c>
      <c r="AA370" s="127">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16370</v>
      </c>
      <c r="X371" s="127">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16371</v>
      </c>
      <c r="X372" s="127">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16372</v>
      </c>
      <c r="X373" s="127">
        <v>23120</v>
      </c>
      <c r="Y373" t="s">
        <v>15142</v>
      </c>
      <c r="Z373" s="127">
        <v>44256</v>
      </c>
      <c r="AA373" s="127">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16373</v>
      </c>
      <c r="P374" t="s">
        <v>152</v>
      </c>
      <c r="Q374" t="s">
        <v>522</v>
      </c>
      <c r="R374" t="s">
        <v>21219</v>
      </c>
      <c r="S374" s="194" t="s">
        <v>235</v>
      </c>
      <c r="T374" t="s">
        <v>64</v>
      </c>
      <c r="U374" t="s">
        <v>48</v>
      </c>
      <c r="V374" t="s">
        <v>49</v>
      </c>
      <c r="W374" t="s">
        <v>21220</v>
      </c>
      <c r="X374" s="127">
        <v>30098</v>
      </c>
      <c r="Y374" t="s">
        <v>21221</v>
      </c>
      <c r="Z374" s="127">
        <v>44256</v>
      </c>
      <c r="AA374" s="127">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16374</v>
      </c>
      <c r="X375" s="127">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16375</v>
      </c>
      <c r="X376" s="127">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94" t="s">
        <v>235</v>
      </c>
      <c r="T377" t="s">
        <v>64</v>
      </c>
      <c r="U377" t="s">
        <v>48</v>
      </c>
      <c r="V377" t="s">
        <v>49</v>
      </c>
      <c r="W377" t="s">
        <v>21222</v>
      </c>
      <c r="X377" s="127">
        <v>28317</v>
      </c>
      <c r="Y377" t="s">
        <v>21223</v>
      </c>
      <c r="Z377" s="127">
        <v>44256</v>
      </c>
      <c r="AA377" s="127">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94" t="s">
        <v>235</v>
      </c>
      <c r="T378" t="s">
        <v>64</v>
      </c>
      <c r="U378" t="s">
        <v>48</v>
      </c>
      <c r="V378" t="s">
        <v>49</v>
      </c>
      <c r="W378" t="s">
        <v>21224</v>
      </c>
      <c r="X378" s="127">
        <v>28967</v>
      </c>
      <c r="Y378" t="s">
        <v>21225</v>
      </c>
      <c r="Z378" s="127">
        <v>44256</v>
      </c>
      <c r="AA378" s="127">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21226</v>
      </c>
      <c r="Q379" t="s">
        <v>215</v>
      </c>
      <c r="R379" t="s">
        <v>21227</v>
      </c>
      <c r="S379" s="194" t="s">
        <v>235</v>
      </c>
      <c r="T379" t="s">
        <v>64</v>
      </c>
      <c r="U379" t="s">
        <v>48</v>
      </c>
      <c r="V379" t="s">
        <v>49</v>
      </c>
      <c r="W379" t="s">
        <v>21228</v>
      </c>
      <c r="X379" s="127">
        <v>30836</v>
      </c>
      <c r="Y379" t="s">
        <v>21229</v>
      </c>
      <c r="Z379" s="127">
        <v>44256</v>
      </c>
      <c r="AA379" s="127">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16376</v>
      </c>
      <c r="P380" t="s">
        <v>396</v>
      </c>
      <c r="Q380" t="s">
        <v>397</v>
      </c>
      <c r="R380" t="s">
        <v>21230</v>
      </c>
      <c r="S380" s="194" t="s">
        <v>235</v>
      </c>
      <c r="T380" t="s">
        <v>64</v>
      </c>
      <c r="U380" t="s">
        <v>48</v>
      </c>
      <c r="V380" t="s">
        <v>49</v>
      </c>
      <c r="W380" t="s">
        <v>21231</v>
      </c>
      <c r="X380" s="127">
        <v>31077</v>
      </c>
      <c r="Y380" t="s">
        <v>21232</v>
      </c>
      <c r="Z380" s="127">
        <v>44267</v>
      </c>
      <c r="AA380" s="127">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21233</v>
      </c>
      <c r="S381" s="194" t="s">
        <v>235</v>
      </c>
      <c r="T381" t="s">
        <v>41</v>
      </c>
      <c r="U381" t="s">
        <v>48</v>
      </c>
      <c r="V381" t="s">
        <v>49</v>
      </c>
      <c r="W381" t="s">
        <v>21234</v>
      </c>
      <c r="X381" s="127">
        <v>26869</v>
      </c>
      <c r="Y381" t="s">
        <v>21235</v>
      </c>
      <c r="Z381" s="127">
        <v>44256</v>
      </c>
      <c r="AA381" s="127">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16377</v>
      </c>
      <c r="X382" s="127">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21236</v>
      </c>
      <c r="R383" t="s">
        <v>803</v>
      </c>
      <c r="S383" s="194" t="s">
        <v>235</v>
      </c>
      <c r="T383" t="s">
        <v>41</v>
      </c>
      <c r="U383" t="s">
        <v>48</v>
      </c>
      <c r="V383" t="s">
        <v>49</v>
      </c>
      <c r="W383" t="s">
        <v>21237</v>
      </c>
      <c r="X383" s="127">
        <v>24921</v>
      </c>
      <c r="Y383" t="s">
        <v>21238</v>
      </c>
      <c r="Z383" s="127">
        <v>44256</v>
      </c>
      <c r="AA383" s="127">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16378</v>
      </c>
      <c r="X384" s="127">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16379</v>
      </c>
      <c r="X385" s="127">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16380</v>
      </c>
      <c r="X386" s="127">
        <v>26001</v>
      </c>
      <c r="Y386" t="s">
        <v>7879</v>
      </c>
      <c r="Z386" s="127">
        <v>43525</v>
      </c>
      <c r="AA386" s="127">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16381</v>
      </c>
      <c r="X387" s="127">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16382</v>
      </c>
      <c r="X388" s="127">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16383</v>
      </c>
      <c r="X389" s="127">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16384</v>
      </c>
      <c r="X390" s="127">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16385</v>
      </c>
      <c r="X391" s="127">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16386</v>
      </c>
      <c r="X392" s="127">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16387</v>
      </c>
      <c r="X393" s="127">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16388</v>
      </c>
      <c r="X394" s="127">
        <v>22537</v>
      </c>
      <c r="Y394" t="s">
        <v>7456</v>
      </c>
      <c r="Z394" s="127">
        <v>44197</v>
      </c>
      <c r="AA394" s="127">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16389</v>
      </c>
      <c r="X395" s="127">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16390</v>
      </c>
      <c r="X396" s="127">
        <v>22061</v>
      </c>
      <c r="Y396" t="s">
        <v>7431</v>
      </c>
      <c r="Z396" s="127">
        <v>43525</v>
      </c>
      <c r="AA396" s="127">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16391</v>
      </c>
      <c r="X397" s="127">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16392</v>
      </c>
      <c r="X398" s="127">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16393</v>
      </c>
      <c r="X399" s="127">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16394</v>
      </c>
      <c r="X400" s="127">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16395</v>
      </c>
      <c r="X401" s="127">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16396</v>
      </c>
      <c r="X402" s="127">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16397</v>
      </c>
      <c r="X403" s="127">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16398</v>
      </c>
      <c r="X404" s="127">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21239</v>
      </c>
      <c r="S405" s="194" t="s">
        <v>235</v>
      </c>
      <c r="T405" t="s">
        <v>41</v>
      </c>
      <c r="U405" t="s">
        <v>48</v>
      </c>
      <c r="V405" t="s">
        <v>49</v>
      </c>
      <c r="W405" t="s">
        <v>21240</v>
      </c>
      <c r="X405" s="127">
        <v>28056</v>
      </c>
      <c r="Y405" t="s">
        <v>21241</v>
      </c>
      <c r="Z405" s="127">
        <v>44256</v>
      </c>
      <c r="AA405" s="127">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21242</v>
      </c>
      <c r="S406" s="194" t="s">
        <v>235</v>
      </c>
      <c r="T406" t="s">
        <v>41</v>
      </c>
      <c r="U406" t="s">
        <v>48</v>
      </c>
      <c r="V406" t="s">
        <v>49</v>
      </c>
      <c r="W406" t="s">
        <v>21243</v>
      </c>
      <c r="X406" s="127">
        <v>30201</v>
      </c>
      <c r="Y406" t="s">
        <v>21244</v>
      </c>
      <c r="Z406" s="127">
        <v>44256</v>
      </c>
      <c r="AA406" s="127">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94" t="s">
        <v>235</v>
      </c>
      <c r="T407" t="s">
        <v>41</v>
      </c>
      <c r="U407" t="s">
        <v>48</v>
      </c>
      <c r="V407" t="s">
        <v>49</v>
      </c>
      <c r="W407" t="s">
        <v>21245</v>
      </c>
      <c r="X407" s="127">
        <v>27488</v>
      </c>
      <c r="Y407" t="s">
        <v>21246</v>
      </c>
      <c r="Z407" s="127">
        <v>44256</v>
      </c>
      <c r="AA407" s="127">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16399</v>
      </c>
      <c r="X408" s="127">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16400</v>
      </c>
      <c r="X409" s="127">
        <v>27270</v>
      </c>
      <c r="Y409" t="s">
        <v>7501</v>
      </c>
      <c r="Z409" s="127">
        <v>43525</v>
      </c>
      <c r="AA409" s="127">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16401</v>
      </c>
      <c r="X410" s="127">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16402</v>
      </c>
      <c r="X411" s="127">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16403</v>
      </c>
      <c r="X412" s="127">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16404</v>
      </c>
      <c r="X413" s="127">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16405</v>
      </c>
      <c r="X414" s="127">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16406</v>
      </c>
      <c r="X415" s="127">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16407</v>
      </c>
      <c r="P416" t="s">
        <v>6938</v>
      </c>
      <c r="Q416" t="s">
        <v>202</v>
      </c>
      <c r="R416" t="s">
        <v>6939</v>
      </c>
      <c r="S416" t="str">
        <f t="shared" si="6"/>
        <v>BRUNA YANA, FLORA CLEMENCIA</v>
      </c>
      <c r="T416" t="s">
        <v>316</v>
      </c>
      <c r="U416" t="s">
        <v>37</v>
      </c>
      <c r="V416" t="s">
        <v>49</v>
      </c>
      <c r="W416" t="s">
        <v>16242</v>
      </c>
      <c r="X416" s="127">
        <v>24799</v>
      </c>
      <c r="Y416" t="s">
        <v>6940</v>
      </c>
      <c r="Z416" s="127">
        <v>44197</v>
      </c>
      <c r="AA416" s="127">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16410</v>
      </c>
      <c r="S417" t="str">
        <f t="shared" si="6"/>
        <v>ZEVALLOS ZAMBRANO, INGRID DEL ROSARIO</v>
      </c>
      <c r="T417" t="s">
        <v>47</v>
      </c>
      <c r="U417" t="s">
        <v>48</v>
      </c>
      <c r="V417" t="s">
        <v>49</v>
      </c>
      <c r="W417" t="s">
        <v>16408</v>
      </c>
      <c r="X417" s="127">
        <v>30554</v>
      </c>
      <c r="Y417" t="s">
        <v>16409</v>
      </c>
      <c r="Z417" s="127">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16411</v>
      </c>
      <c r="P418" t="s">
        <v>8237</v>
      </c>
      <c r="Q418" t="s">
        <v>8238</v>
      </c>
      <c r="R418" t="s">
        <v>501</v>
      </c>
      <c r="S418" t="str">
        <f t="shared" si="6"/>
        <v>MERCADO VEGA, MARIA DEL CARMEN</v>
      </c>
      <c r="T418" t="s">
        <v>52</v>
      </c>
      <c r="U418" t="s">
        <v>48</v>
      </c>
      <c r="V418" t="s">
        <v>49</v>
      </c>
      <c r="W418" t="s">
        <v>16412</v>
      </c>
      <c r="X418" s="127">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16413</v>
      </c>
      <c r="X419" s="127">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16414</v>
      </c>
      <c r="X420" s="127">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16415</v>
      </c>
      <c r="X421" s="127">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21247</v>
      </c>
      <c r="S422" s="194" t="s">
        <v>235</v>
      </c>
      <c r="T422" t="s">
        <v>64</v>
      </c>
      <c r="U422" t="s">
        <v>48</v>
      </c>
      <c r="V422" t="s">
        <v>49</v>
      </c>
      <c r="W422" t="s">
        <v>21248</v>
      </c>
      <c r="X422" s="127">
        <v>34939</v>
      </c>
      <c r="Y422" t="s">
        <v>21249</v>
      </c>
      <c r="Z422" s="127">
        <v>44256</v>
      </c>
      <c r="AA422" s="127">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16416</v>
      </c>
      <c r="P423" t="s">
        <v>126</v>
      </c>
      <c r="Q423" t="s">
        <v>284</v>
      </c>
      <c r="R423" t="s">
        <v>21250</v>
      </c>
      <c r="S423" s="194" t="s">
        <v>235</v>
      </c>
      <c r="T423" t="s">
        <v>64</v>
      </c>
      <c r="U423" t="s">
        <v>48</v>
      </c>
      <c r="V423" t="s">
        <v>49</v>
      </c>
      <c r="W423" t="s">
        <v>21251</v>
      </c>
      <c r="X423" s="127">
        <v>29128</v>
      </c>
      <c r="Y423" t="s">
        <v>21252</v>
      </c>
      <c r="Z423" s="127">
        <v>44256</v>
      </c>
      <c r="AA423" s="127">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16417</v>
      </c>
      <c r="X424" s="127">
        <v>27324</v>
      </c>
      <c r="Y424" t="s">
        <v>7540</v>
      </c>
      <c r="Z424" s="127">
        <v>44201</v>
      </c>
      <c r="AA424" s="127">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16418</v>
      </c>
      <c r="X425" s="127">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16419</v>
      </c>
      <c r="X426" s="127">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21253</v>
      </c>
      <c r="S427" s="194" t="s">
        <v>235</v>
      </c>
      <c r="T427" t="s">
        <v>41</v>
      </c>
      <c r="U427" t="s">
        <v>48</v>
      </c>
      <c r="V427" t="s">
        <v>49</v>
      </c>
      <c r="W427" t="s">
        <v>21254</v>
      </c>
      <c r="X427" s="127">
        <v>23361</v>
      </c>
      <c r="Y427" t="s">
        <v>21255</v>
      </c>
      <c r="Z427" s="127">
        <v>44256</v>
      </c>
      <c r="AA427" s="127">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21256</v>
      </c>
      <c r="S428" s="194" t="s">
        <v>235</v>
      </c>
      <c r="T428" t="s">
        <v>41</v>
      </c>
      <c r="U428" t="s">
        <v>48</v>
      </c>
      <c r="V428" t="s">
        <v>49</v>
      </c>
      <c r="W428" t="s">
        <v>21257</v>
      </c>
      <c r="X428" s="127">
        <v>25489</v>
      </c>
      <c r="Y428" t="s">
        <v>21258</v>
      </c>
      <c r="Z428" s="127">
        <v>44256</v>
      </c>
      <c r="AA428" s="127">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16420</v>
      </c>
      <c r="X429" s="127">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16421</v>
      </c>
      <c r="X430" s="127">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16422</v>
      </c>
      <c r="X431" s="127">
        <v>28577</v>
      </c>
      <c r="Y431" t="s">
        <v>7561</v>
      </c>
      <c r="Z431" s="127">
        <v>43525</v>
      </c>
      <c r="AA431" s="127">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16423</v>
      </c>
      <c r="X432" s="127">
        <v>27129</v>
      </c>
      <c r="Y432" t="s">
        <v>6689</v>
      </c>
      <c r="Z432" s="127">
        <v>44197</v>
      </c>
      <c r="AA432" s="127">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16424</v>
      </c>
      <c r="P433" t="s">
        <v>495</v>
      </c>
      <c r="Q433" t="s">
        <v>226</v>
      </c>
      <c r="R433" t="s">
        <v>21259</v>
      </c>
      <c r="S433" s="194" t="s">
        <v>235</v>
      </c>
      <c r="T433" t="s">
        <v>64</v>
      </c>
      <c r="U433" t="s">
        <v>48</v>
      </c>
      <c r="V433" t="s">
        <v>49</v>
      </c>
      <c r="W433" t="s">
        <v>21260</v>
      </c>
      <c r="X433" s="127">
        <v>29449</v>
      </c>
      <c r="Y433" t="s">
        <v>21261</v>
      </c>
      <c r="Z433" s="127">
        <v>44256</v>
      </c>
      <c r="AA433" s="127">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21262</v>
      </c>
      <c r="S434" s="194" t="s">
        <v>235</v>
      </c>
      <c r="T434" t="s">
        <v>64</v>
      </c>
      <c r="U434" t="s">
        <v>48</v>
      </c>
      <c r="V434" t="s">
        <v>49</v>
      </c>
      <c r="W434" t="s">
        <v>21263</v>
      </c>
      <c r="X434" s="127">
        <v>27024</v>
      </c>
      <c r="Y434" t="s">
        <v>21264</v>
      </c>
      <c r="Z434" s="127">
        <v>44256</v>
      </c>
      <c r="AA434" s="127">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16425</v>
      </c>
      <c r="P435" t="s">
        <v>21265</v>
      </c>
      <c r="Q435" t="s">
        <v>823</v>
      </c>
      <c r="R435" t="s">
        <v>21266</v>
      </c>
      <c r="S435" s="194" t="s">
        <v>235</v>
      </c>
      <c r="T435" t="s">
        <v>41</v>
      </c>
      <c r="U435" t="s">
        <v>48</v>
      </c>
      <c r="V435" t="s">
        <v>49</v>
      </c>
      <c r="W435" t="s">
        <v>21267</v>
      </c>
      <c r="X435" s="127">
        <v>26277</v>
      </c>
      <c r="Y435" t="s">
        <v>21268</v>
      </c>
      <c r="Z435" s="127">
        <v>44286</v>
      </c>
      <c r="AA435" s="127">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16184</v>
      </c>
      <c r="W436" t="s">
        <v>16426</v>
      </c>
      <c r="X436" s="127">
        <v>30406</v>
      </c>
      <c r="Y436" t="s">
        <v>7565</v>
      </c>
      <c r="Z436" s="127">
        <v>44265</v>
      </c>
      <c r="AA436" s="127">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16427</v>
      </c>
      <c r="X437" s="127">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16428</v>
      </c>
      <c r="X438" s="127">
        <v>23192</v>
      </c>
      <c r="Y438" t="s">
        <v>7573</v>
      </c>
      <c r="Z438" s="127">
        <v>44197</v>
      </c>
      <c r="AA438" s="127">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16429</v>
      </c>
      <c r="X439" s="127">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16430</v>
      </c>
      <c r="X440" s="127">
        <v>24202</v>
      </c>
      <c r="Y440" t="s">
        <v>7582</v>
      </c>
      <c r="Z440" s="127">
        <v>44197</v>
      </c>
      <c r="AA440" s="127">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16431</v>
      </c>
      <c r="X441" s="127">
        <v>26225</v>
      </c>
      <c r="Y441" t="s">
        <v>7588</v>
      </c>
      <c r="Z441" s="127">
        <v>44197</v>
      </c>
      <c r="AA441" s="127">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16432</v>
      </c>
      <c r="X442" s="127">
        <v>23705</v>
      </c>
      <c r="Y442" t="s">
        <v>7593</v>
      </c>
      <c r="Z442" s="127">
        <v>44256</v>
      </c>
      <c r="AA442" s="127">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16433</v>
      </c>
      <c r="X443" s="127">
        <v>21390</v>
      </c>
      <c r="Y443" t="s">
        <v>7600</v>
      </c>
      <c r="Z443" s="127">
        <v>43678</v>
      </c>
      <c r="AA443" s="127">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16434</v>
      </c>
      <c r="X444" s="127">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94" t="s">
        <v>235</v>
      </c>
      <c r="T445" t="s">
        <v>64</v>
      </c>
      <c r="U445" t="s">
        <v>48</v>
      </c>
      <c r="V445" t="s">
        <v>49</v>
      </c>
      <c r="W445" t="s">
        <v>21269</v>
      </c>
      <c r="X445" s="127">
        <v>32258</v>
      </c>
      <c r="Y445" t="s">
        <v>21270</v>
      </c>
      <c r="Z445" s="127">
        <v>44256</v>
      </c>
      <c r="AA445" s="127">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16435</v>
      </c>
      <c r="X446" s="127">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16436</v>
      </c>
      <c r="X447" s="127">
        <v>22599</v>
      </c>
      <c r="Y447" t="s">
        <v>7611</v>
      </c>
      <c r="Z447" s="127">
        <v>44197</v>
      </c>
      <c r="AA447" s="127">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16437</v>
      </c>
      <c r="X448" s="127">
        <v>22104</v>
      </c>
      <c r="Y448" t="s">
        <v>7616</v>
      </c>
      <c r="Z448" s="127">
        <v>44197</v>
      </c>
      <c r="AA448" s="127">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16438</v>
      </c>
      <c r="X449" s="127">
        <v>28172</v>
      </c>
      <c r="Y449" t="s">
        <v>8158</v>
      </c>
      <c r="Z449" s="127">
        <v>44256</v>
      </c>
      <c r="AA449" s="127">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16439</v>
      </c>
      <c r="X450" s="127">
        <v>27231</v>
      </c>
      <c r="Y450" t="s">
        <v>7624</v>
      </c>
      <c r="Z450" s="127">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16440</v>
      </c>
      <c r="X451" s="127">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16441</v>
      </c>
      <c r="X452" s="127">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94" t="s">
        <v>235</v>
      </c>
      <c r="T453" t="s">
        <v>64</v>
      </c>
      <c r="U453" t="s">
        <v>48</v>
      </c>
      <c r="V453" t="s">
        <v>49</v>
      </c>
      <c r="W453" t="s">
        <v>21271</v>
      </c>
      <c r="X453" s="127">
        <v>34768</v>
      </c>
      <c r="Y453" t="s">
        <v>21272</v>
      </c>
      <c r="Z453" s="127">
        <v>44256</v>
      </c>
      <c r="AA453" s="127">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16442</v>
      </c>
      <c r="P454" t="s">
        <v>72</v>
      </c>
      <c r="Q454" t="s">
        <v>75</v>
      </c>
      <c r="R454" t="s">
        <v>79</v>
      </c>
      <c r="S454" s="194" t="s">
        <v>235</v>
      </c>
      <c r="T454" t="s">
        <v>41</v>
      </c>
      <c r="U454" t="s">
        <v>48</v>
      </c>
      <c r="V454" t="s">
        <v>49</v>
      </c>
      <c r="W454" t="s">
        <v>21273</v>
      </c>
      <c r="X454" s="127">
        <v>28772</v>
      </c>
      <c r="Y454" t="s">
        <v>21274</v>
      </c>
      <c r="Z454" s="127">
        <v>44260</v>
      </c>
      <c r="AA454" s="127">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16443</v>
      </c>
      <c r="X455" s="127">
        <v>24828</v>
      </c>
      <c r="Y455" t="s">
        <v>7635</v>
      </c>
      <c r="Z455" s="127">
        <v>43525</v>
      </c>
      <c r="AA455" s="127">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16444</v>
      </c>
      <c r="X456" s="127">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16445</v>
      </c>
      <c r="X457" s="127">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16446</v>
      </c>
      <c r="X458" s="127">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16447</v>
      </c>
      <c r="X459" s="127">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94" t="s">
        <v>235</v>
      </c>
      <c r="T460" t="s">
        <v>64</v>
      </c>
      <c r="U460" t="s">
        <v>48</v>
      </c>
      <c r="V460" t="s">
        <v>49</v>
      </c>
      <c r="W460" t="s">
        <v>21275</v>
      </c>
      <c r="X460" s="127">
        <v>26645</v>
      </c>
      <c r="Y460" t="s">
        <v>21276</v>
      </c>
      <c r="Z460" s="127">
        <v>44256</v>
      </c>
      <c r="AA460" s="127">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21277</v>
      </c>
      <c r="S461" s="194" t="s">
        <v>235</v>
      </c>
      <c r="T461" t="s">
        <v>41</v>
      </c>
      <c r="U461" t="s">
        <v>48</v>
      </c>
      <c r="V461" t="s">
        <v>49</v>
      </c>
      <c r="W461" t="s">
        <v>21278</v>
      </c>
      <c r="X461" s="127">
        <v>27598</v>
      </c>
      <c r="Y461" t="s">
        <v>21279</v>
      </c>
      <c r="Z461" s="127">
        <v>44256</v>
      </c>
      <c r="AA461" s="127">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21280</v>
      </c>
      <c r="S462" s="194" t="s">
        <v>235</v>
      </c>
      <c r="T462" t="s">
        <v>41</v>
      </c>
      <c r="U462" t="s">
        <v>48</v>
      </c>
      <c r="V462" t="s">
        <v>49</v>
      </c>
      <c r="W462" t="s">
        <v>21281</v>
      </c>
      <c r="X462" s="127">
        <v>31471</v>
      </c>
      <c r="Y462" t="s">
        <v>21282</v>
      </c>
      <c r="Z462" s="127">
        <v>44256</v>
      </c>
      <c r="AA462" s="127">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16448</v>
      </c>
      <c r="X463" s="127">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16449</v>
      </c>
      <c r="X464" s="127">
        <v>20935</v>
      </c>
      <c r="Y464" t="s">
        <v>7657</v>
      </c>
      <c r="Z464" s="127">
        <v>44197</v>
      </c>
      <c r="AA464" s="127">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16450</v>
      </c>
      <c r="X465" s="127">
        <v>26981</v>
      </c>
      <c r="Y465" t="s">
        <v>7663</v>
      </c>
      <c r="Z465" s="127">
        <v>44197</v>
      </c>
      <c r="AA465" s="127">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16451</v>
      </c>
      <c r="X466" s="127">
        <v>26512</v>
      </c>
      <c r="Y466" t="s">
        <v>7668</v>
      </c>
      <c r="Z466" s="127">
        <v>44197</v>
      </c>
      <c r="AA466" s="127">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16452</v>
      </c>
      <c r="P467" t="s">
        <v>126</v>
      </c>
      <c r="Q467" t="s">
        <v>352</v>
      </c>
      <c r="R467" t="s">
        <v>21283</v>
      </c>
      <c r="S467" s="194" t="s">
        <v>235</v>
      </c>
      <c r="T467" t="s">
        <v>64</v>
      </c>
      <c r="U467" t="s">
        <v>48</v>
      </c>
      <c r="V467" t="s">
        <v>49</v>
      </c>
      <c r="W467" t="s">
        <v>21284</v>
      </c>
      <c r="X467" s="127">
        <v>34613</v>
      </c>
      <c r="Y467" t="s">
        <v>21285</v>
      </c>
      <c r="Z467" s="127">
        <v>44256</v>
      </c>
      <c r="AA467" s="127">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94" t="s">
        <v>235</v>
      </c>
      <c r="T468" t="s">
        <v>64</v>
      </c>
      <c r="U468" t="s">
        <v>48</v>
      </c>
      <c r="V468" t="s">
        <v>49</v>
      </c>
      <c r="W468" t="s">
        <v>21286</v>
      </c>
      <c r="X468" s="127">
        <v>31832</v>
      </c>
      <c r="Y468" t="s">
        <v>21287</v>
      </c>
      <c r="Z468" s="127">
        <v>44256</v>
      </c>
      <c r="AA468" s="127">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16453</v>
      </c>
      <c r="X469" s="127">
        <v>31054</v>
      </c>
      <c r="Y469" t="s">
        <v>15176</v>
      </c>
      <c r="Z469" s="127">
        <v>44256</v>
      </c>
      <c r="AA469" s="127">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16454</v>
      </c>
      <c r="X470" s="127">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16455</v>
      </c>
      <c r="X471" s="127">
        <v>27553</v>
      </c>
      <c r="Y471" t="s">
        <v>7690</v>
      </c>
      <c r="Z471" s="127">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21288</v>
      </c>
      <c r="S472" s="194" t="s">
        <v>235</v>
      </c>
      <c r="T472" t="s">
        <v>64</v>
      </c>
      <c r="U472" t="s">
        <v>48</v>
      </c>
      <c r="V472" t="s">
        <v>49</v>
      </c>
      <c r="W472" t="s">
        <v>21289</v>
      </c>
      <c r="X472" s="127">
        <v>32140</v>
      </c>
      <c r="Y472" t="s">
        <v>21290</v>
      </c>
      <c r="Z472" s="127">
        <v>44256</v>
      </c>
      <c r="AA472" s="127">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94" t="s">
        <v>235</v>
      </c>
      <c r="T473" t="s">
        <v>64</v>
      </c>
      <c r="U473" t="s">
        <v>48</v>
      </c>
      <c r="V473" t="s">
        <v>49</v>
      </c>
      <c r="W473" t="s">
        <v>21291</v>
      </c>
      <c r="X473" s="127">
        <v>25972</v>
      </c>
      <c r="Y473" t="s">
        <v>21292</v>
      </c>
      <c r="Z473" s="127">
        <v>44256</v>
      </c>
      <c r="AA473" s="127">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21293</v>
      </c>
      <c r="R474" t="s">
        <v>905</v>
      </c>
      <c r="S474" s="194" t="s">
        <v>235</v>
      </c>
      <c r="T474" t="s">
        <v>41</v>
      </c>
      <c r="U474" t="s">
        <v>48</v>
      </c>
      <c r="V474" t="s">
        <v>49</v>
      </c>
      <c r="W474" t="s">
        <v>21294</v>
      </c>
      <c r="X474" s="127">
        <v>30619</v>
      </c>
      <c r="Y474" t="s">
        <v>21295</v>
      </c>
      <c r="Z474" s="127">
        <v>44256</v>
      </c>
      <c r="AA474" s="127">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21296</v>
      </c>
      <c r="S475" s="194" t="s">
        <v>235</v>
      </c>
      <c r="T475" t="s">
        <v>64</v>
      </c>
      <c r="U475" t="s">
        <v>48</v>
      </c>
      <c r="V475" t="s">
        <v>16198</v>
      </c>
      <c r="W475" t="s">
        <v>21297</v>
      </c>
      <c r="X475" s="127">
        <v>33910</v>
      </c>
      <c r="Y475" t="s">
        <v>21298</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16456</v>
      </c>
      <c r="P476" t="s">
        <v>152</v>
      </c>
      <c r="Q476" t="s">
        <v>522</v>
      </c>
      <c r="R476" t="s">
        <v>21219</v>
      </c>
      <c r="S476" s="194" t="s">
        <v>235</v>
      </c>
      <c r="T476" t="s">
        <v>64</v>
      </c>
      <c r="U476" t="s">
        <v>48</v>
      </c>
      <c r="V476" t="s">
        <v>49</v>
      </c>
      <c r="W476" t="s">
        <v>21220</v>
      </c>
      <c r="X476" s="127">
        <v>30098</v>
      </c>
      <c r="Y476" t="s">
        <v>21221</v>
      </c>
      <c r="Z476" s="127">
        <v>44404</v>
      </c>
      <c r="AA476" s="127">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21299</v>
      </c>
      <c r="S477" s="194" t="s">
        <v>235</v>
      </c>
      <c r="T477" t="s">
        <v>64</v>
      </c>
      <c r="U477" t="s">
        <v>48</v>
      </c>
      <c r="V477" t="s">
        <v>49</v>
      </c>
      <c r="W477" t="s">
        <v>21300</v>
      </c>
      <c r="X477" s="127">
        <v>30583</v>
      </c>
      <c r="Y477" t="s">
        <v>21301</v>
      </c>
      <c r="Z477" s="127">
        <v>44256</v>
      </c>
      <c r="AA477" s="127">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16457</v>
      </c>
      <c r="X478" s="127">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16458</v>
      </c>
      <c r="X479" s="127">
        <v>22831</v>
      </c>
      <c r="Y479" t="s">
        <v>7714</v>
      </c>
      <c r="Z479" s="127">
        <v>43525</v>
      </c>
      <c r="AA479" s="127">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16459</v>
      </c>
      <c r="X480" s="127">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16460</v>
      </c>
      <c r="X481" s="127">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16461</v>
      </c>
      <c r="X482" s="127">
        <v>24323</v>
      </c>
      <c r="Y482" t="s">
        <v>7730</v>
      </c>
      <c r="Z482" s="127">
        <v>44197</v>
      </c>
      <c r="AA482" s="127">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21302</v>
      </c>
      <c r="Q483" t="s">
        <v>75</v>
      </c>
      <c r="R483" t="s">
        <v>177</v>
      </c>
      <c r="S483" s="194" t="s">
        <v>235</v>
      </c>
      <c r="T483" t="s">
        <v>64</v>
      </c>
      <c r="U483" t="s">
        <v>48</v>
      </c>
      <c r="V483" t="s">
        <v>49</v>
      </c>
      <c r="W483" t="s">
        <v>21303</v>
      </c>
      <c r="X483" s="127">
        <v>30861</v>
      </c>
      <c r="Y483" t="s">
        <v>21304</v>
      </c>
      <c r="Z483" s="127">
        <v>44256</v>
      </c>
      <c r="AA483" s="127">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16462</v>
      </c>
      <c r="X484" s="127">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16463</v>
      </c>
      <c r="X485" s="127">
        <v>29496</v>
      </c>
      <c r="Y485" t="s">
        <v>7676</v>
      </c>
      <c r="Z485" s="127">
        <v>44256</v>
      </c>
      <c r="AA485" s="127">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94" t="s">
        <v>235</v>
      </c>
      <c r="T486" t="s">
        <v>64</v>
      </c>
      <c r="U486" t="s">
        <v>48</v>
      </c>
      <c r="V486" t="s">
        <v>49</v>
      </c>
      <c r="W486" t="s">
        <v>21305</v>
      </c>
      <c r="X486" s="127">
        <v>28621</v>
      </c>
      <c r="Y486" t="s">
        <v>21306</v>
      </c>
      <c r="Z486" s="127">
        <v>44256</v>
      </c>
      <c r="AA486" s="127">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16205</v>
      </c>
      <c r="X487" s="127">
        <v>22085</v>
      </c>
      <c r="Y487" t="s">
        <v>6801</v>
      </c>
      <c r="Z487" s="127">
        <v>44197</v>
      </c>
      <c r="AA487" s="127">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16464</v>
      </c>
      <c r="X488" s="127">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21307</v>
      </c>
      <c r="S489" s="194" t="s">
        <v>235</v>
      </c>
      <c r="T489" t="s">
        <v>64</v>
      </c>
      <c r="U489" t="s">
        <v>48</v>
      </c>
      <c r="V489" t="s">
        <v>49</v>
      </c>
      <c r="W489" t="s">
        <v>21308</v>
      </c>
      <c r="X489" s="127">
        <v>27826</v>
      </c>
      <c r="Y489" t="s">
        <v>21309</v>
      </c>
      <c r="Z489" s="127">
        <v>44256</v>
      </c>
      <c r="AA489" s="127">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16465</v>
      </c>
      <c r="X490" s="127">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16466</v>
      </c>
      <c r="X491" s="127">
        <v>27197</v>
      </c>
      <c r="Y491" t="s">
        <v>7757</v>
      </c>
      <c r="Z491" s="127">
        <v>44197</v>
      </c>
      <c r="AA491" s="127">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94" t="s">
        <v>235</v>
      </c>
      <c r="T492" t="s">
        <v>64</v>
      </c>
      <c r="U492" t="s">
        <v>48</v>
      </c>
      <c r="V492" t="s">
        <v>49</v>
      </c>
      <c r="W492" t="s">
        <v>21310</v>
      </c>
      <c r="X492" s="127">
        <v>29433</v>
      </c>
      <c r="Y492" t="s">
        <v>21311</v>
      </c>
      <c r="Z492" s="127">
        <v>44256</v>
      </c>
      <c r="AA492" s="127">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16467</v>
      </c>
      <c r="X493" s="127">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16468</v>
      </c>
      <c r="X494" s="127">
        <v>23446</v>
      </c>
      <c r="Y494" t="s">
        <v>7767</v>
      </c>
      <c r="Z494" s="127">
        <v>44197</v>
      </c>
      <c r="AA494" s="127">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16469</v>
      </c>
      <c r="X495" s="127">
        <v>25800</v>
      </c>
      <c r="Y495" t="s">
        <v>7739</v>
      </c>
      <c r="Z495" s="127">
        <v>44197</v>
      </c>
      <c r="AA495" s="127">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16518</v>
      </c>
      <c r="X496" s="127">
        <v>24096</v>
      </c>
      <c r="Y496" t="s">
        <v>8050</v>
      </c>
      <c r="Z496" s="127">
        <v>44197</v>
      </c>
      <c r="AA496" s="127">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16470</v>
      </c>
      <c r="X497" s="127">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21312</v>
      </c>
      <c r="Q498" t="s">
        <v>58</v>
      </c>
      <c r="R498" t="s">
        <v>21313</v>
      </c>
      <c r="S498" s="194" t="s">
        <v>235</v>
      </c>
      <c r="T498" t="s">
        <v>64</v>
      </c>
      <c r="U498" t="s">
        <v>48</v>
      </c>
      <c r="V498" t="s">
        <v>49</v>
      </c>
      <c r="W498" t="s">
        <v>21314</v>
      </c>
      <c r="X498" s="127">
        <v>33438</v>
      </c>
      <c r="Y498" t="s">
        <v>21315</v>
      </c>
      <c r="Z498" s="127">
        <v>44256</v>
      </c>
      <c r="AA498" s="127">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16471</v>
      </c>
      <c r="X499" s="127">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16472</v>
      </c>
      <c r="X500" s="127">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21316</v>
      </c>
      <c r="S501" s="194" t="s">
        <v>235</v>
      </c>
      <c r="T501" t="s">
        <v>64</v>
      </c>
      <c r="U501" t="s">
        <v>48</v>
      </c>
      <c r="V501" t="s">
        <v>49</v>
      </c>
      <c r="W501" t="s">
        <v>21317</v>
      </c>
      <c r="X501" s="127">
        <v>30541</v>
      </c>
      <c r="Y501" t="s">
        <v>21318</v>
      </c>
      <c r="Z501" s="127">
        <v>44256</v>
      </c>
      <c r="AA501" s="127">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16473</v>
      </c>
      <c r="X502" s="127">
        <v>24548</v>
      </c>
      <c r="Y502" t="s">
        <v>7795</v>
      </c>
      <c r="Z502" s="127">
        <v>44197</v>
      </c>
      <c r="AA502" s="127">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16181</v>
      </c>
      <c r="P503" t="s">
        <v>129</v>
      </c>
      <c r="Q503" t="s">
        <v>75</v>
      </c>
      <c r="R503" t="s">
        <v>21319</v>
      </c>
      <c r="S503" s="194" t="s">
        <v>235</v>
      </c>
      <c r="T503" t="s">
        <v>64</v>
      </c>
      <c r="U503" t="s">
        <v>48</v>
      </c>
      <c r="V503" t="s">
        <v>49</v>
      </c>
      <c r="W503" t="s">
        <v>21320</v>
      </c>
      <c r="X503" s="127">
        <v>30605</v>
      </c>
      <c r="Y503" t="s">
        <v>21321</v>
      </c>
      <c r="Z503" s="127">
        <v>44256</v>
      </c>
      <c r="AA503" s="127">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16423</v>
      </c>
      <c r="X504" s="127">
        <v>27129</v>
      </c>
      <c r="Y504" t="s">
        <v>6689</v>
      </c>
      <c r="Z504" s="127">
        <v>44197</v>
      </c>
      <c r="AA504" s="127">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16474</v>
      </c>
      <c r="X505" s="127">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16475</v>
      </c>
      <c r="X506" s="127">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21322</v>
      </c>
      <c r="S507" s="194" t="s">
        <v>235</v>
      </c>
      <c r="T507" t="s">
        <v>41</v>
      </c>
      <c r="U507" t="s">
        <v>48</v>
      </c>
      <c r="V507" t="s">
        <v>49</v>
      </c>
      <c r="W507" t="s">
        <v>21323</v>
      </c>
      <c r="X507" s="127">
        <v>31271</v>
      </c>
      <c r="Y507" t="s">
        <v>21324</v>
      </c>
      <c r="Z507" s="127">
        <v>44256</v>
      </c>
      <c r="AA507" s="127">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16476</v>
      </c>
      <c r="X508" s="127">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16477</v>
      </c>
      <c r="X509" s="127">
        <v>22379</v>
      </c>
      <c r="Y509" t="s">
        <v>7815</v>
      </c>
      <c r="Z509" s="127">
        <v>44197</v>
      </c>
      <c r="AA509" s="127">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16478</v>
      </c>
      <c r="X510" s="127">
        <v>23948</v>
      </c>
      <c r="Y510" t="s">
        <v>7821</v>
      </c>
      <c r="Z510" s="127">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21325</v>
      </c>
      <c r="S511" s="194" t="s">
        <v>235</v>
      </c>
      <c r="T511" t="s">
        <v>64</v>
      </c>
      <c r="U511" t="s">
        <v>48</v>
      </c>
      <c r="V511" t="s">
        <v>49</v>
      </c>
      <c r="W511" t="s">
        <v>21326</v>
      </c>
      <c r="X511" s="127">
        <v>27287</v>
      </c>
      <c r="Y511" t="s">
        <v>21327</v>
      </c>
      <c r="Z511" s="127">
        <v>44256</v>
      </c>
      <c r="AA511" s="127">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16479</v>
      </c>
      <c r="X512" s="127">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21328</v>
      </c>
      <c r="S513" s="194" t="s">
        <v>235</v>
      </c>
      <c r="T513" t="s">
        <v>41</v>
      </c>
      <c r="U513" t="s">
        <v>48</v>
      </c>
      <c r="V513" t="s">
        <v>49</v>
      </c>
      <c r="W513" t="s">
        <v>21329</v>
      </c>
      <c r="X513" s="127">
        <v>26027</v>
      </c>
      <c r="Y513" t="s">
        <v>21330</v>
      </c>
      <c r="Z513" s="127">
        <v>44256</v>
      </c>
      <c r="AA513" s="127">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16480</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16417</v>
      </c>
      <c r="X515" s="127">
        <v>27324</v>
      </c>
      <c r="Y515" t="s">
        <v>7540</v>
      </c>
      <c r="Z515" s="127">
        <v>44201</v>
      </c>
      <c r="AA515" s="127">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16481</v>
      </c>
      <c r="X516" s="127">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21331</v>
      </c>
      <c r="S517" s="194" t="s">
        <v>235</v>
      </c>
      <c r="T517" t="s">
        <v>64</v>
      </c>
      <c r="U517" t="s">
        <v>48</v>
      </c>
      <c r="V517" t="s">
        <v>49</v>
      </c>
      <c r="W517" t="s">
        <v>21332</v>
      </c>
      <c r="X517" s="127">
        <v>34788</v>
      </c>
      <c r="Y517" t="s">
        <v>21333</v>
      </c>
      <c r="Z517" s="127">
        <v>44256</v>
      </c>
      <c r="AA517" s="127">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16482</v>
      </c>
      <c r="X518" s="127">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94" t="s">
        <v>235</v>
      </c>
      <c r="T519" t="s">
        <v>64</v>
      </c>
      <c r="U519" t="s">
        <v>48</v>
      </c>
      <c r="V519" t="s">
        <v>49</v>
      </c>
      <c r="W519" t="s">
        <v>21334</v>
      </c>
      <c r="X519" s="127">
        <v>32964</v>
      </c>
      <c r="Y519" t="s">
        <v>21335</v>
      </c>
      <c r="Z519" s="127">
        <v>44256</v>
      </c>
      <c r="AA519" s="127">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16483</v>
      </c>
      <c r="X520" s="127">
        <v>29359</v>
      </c>
      <c r="Y520" t="s">
        <v>7853</v>
      </c>
      <c r="Z520" s="127">
        <v>44197</v>
      </c>
      <c r="AA520" s="127">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21336</v>
      </c>
      <c r="S521" s="194" t="s">
        <v>235</v>
      </c>
      <c r="T521" t="s">
        <v>64</v>
      </c>
      <c r="U521" t="s">
        <v>48</v>
      </c>
      <c r="V521" t="s">
        <v>49</v>
      </c>
      <c r="W521" t="s">
        <v>21337</v>
      </c>
      <c r="X521" s="127">
        <v>27376</v>
      </c>
      <c r="Y521" t="s">
        <v>21338</v>
      </c>
      <c r="Z521" s="127">
        <v>44256</v>
      </c>
      <c r="AA521" s="127">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21339</v>
      </c>
      <c r="R522" t="s">
        <v>21340</v>
      </c>
      <c r="S522" s="194" t="s">
        <v>235</v>
      </c>
      <c r="T522" t="s">
        <v>64</v>
      </c>
      <c r="U522" t="s">
        <v>48</v>
      </c>
      <c r="V522" t="s">
        <v>49</v>
      </c>
      <c r="W522" t="s">
        <v>21341</v>
      </c>
      <c r="X522" s="127">
        <v>27688</v>
      </c>
      <c r="Y522" t="s">
        <v>21342</v>
      </c>
      <c r="Z522" s="127">
        <v>44256</v>
      </c>
      <c r="AA522" s="127">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16484</v>
      </c>
      <c r="X523" s="127">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16485</v>
      </c>
      <c r="X524" s="127">
        <v>26541</v>
      </c>
      <c r="Y524" t="s">
        <v>7872</v>
      </c>
      <c r="Z524" s="127">
        <v>44197</v>
      </c>
      <c r="AA524" s="127">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16181</v>
      </c>
      <c r="P525" t="s">
        <v>387</v>
      </c>
      <c r="Q525" t="s">
        <v>647</v>
      </c>
      <c r="R525" t="s">
        <v>21343</v>
      </c>
      <c r="S525" s="194" t="s">
        <v>235</v>
      </c>
      <c r="T525" t="s">
        <v>64</v>
      </c>
      <c r="U525" t="s">
        <v>48</v>
      </c>
      <c r="V525" t="s">
        <v>49</v>
      </c>
      <c r="W525" t="s">
        <v>21344</v>
      </c>
      <c r="X525" s="127">
        <v>30885</v>
      </c>
      <c r="Y525" t="s">
        <v>21345</v>
      </c>
      <c r="Z525" s="127">
        <v>44256</v>
      </c>
      <c r="AA525" s="127">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16327</v>
      </c>
      <c r="X526" s="127">
        <v>26959</v>
      </c>
      <c r="Y526" t="s">
        <v>7771</v>
      </c>
      <c r="Z526" s="127">
        <v>44256</v>
      </c>
      <c r="AA526" s="127">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16486</v>
      </c>
      <c r="X527" s="127">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16487</v>
      </c>
      <c r="X528" s="127">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16488</v>
      </c>
      <c r="X529" s="127">
        <v>26189</v>
      </c>
      <c r="Y529" t="s">
        <v>7888</v>
      </c>
      <c r="Z529" s="127">
        <v>44197</v>
      </c>
      <c r="AA529" s="127">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21346</v>
      </c>
      <c r="S530" s="194" t="s">
        <v>235</v>
      </c>
      <c r="T530" t="s">
        <v>64</v>
      </c>
      <c r="U530" t="s">
        <v>48</v>
      </c>
      <c r="V530" t="s">
        <v>49</v>
      </c>
      <c r="W530" t="s">
        <v>21347</v>
      </c>
      <c r="X530" s="127">
        <v>32672</v>
      </c>
      <c r="Y530" t="s">
        <v>21348</v>
      </c>
      <c r="Z530" s="127">
        <v>44256</v>
      </c>
      <c r="AA530" s="127">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16489</v>
      </c>
      <c r="X531" s="127">
        <v>30408</v>
      </c>
      <c r="Y531" t="s">
        <v>8315</v>
      </c>
      <c r="Z531" s="127">
        <v>44197</v>
      </c>
      <c r="AA531" s="127">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16490</v>
      </c>
      <c r="X532" s="127">
        <v>27159</v>
      </c>
      <c r="Y532" t="s">
        <v>7902</v>
      </c>
      <c r="Z532" s="127">
        <v>44197</v>
      </c>
      <c r="AA532" s="127">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16491</v>
      </c>
      <c r="X533" s="127">
        <v>23677</v>
      </c>
      <c r="Y533" t="s">
        <v>7908</v>
      </c>
      <c r="Z533" s="127">
        <v>44256</v>
      </c>
      <c r="AA533" s="127">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16492</v>
      </c>
      <c r="P534" t="s">
        <v>255</v>
      </c>
      <c r="Q534" t="s">
        <v>526</v>
      </c>
      <c r="R534" t="s">
        <v>177</v>
      </c>
      <c r="S534" s="194" t="s">
        <v>235</v>
      </c>
      <c r="T534" t="s">
        <v>64</v>
      </c>
      <c r="U534" t="s">
        <v>48</v>
      </c>
      <c r="V534" t="s">
        <v>49</v>
      </c>
      <c r="W534" t="s">
        <v>21349</v>
      </c>
      <c r="X534" s="127">
        <v>30335</v>
      </c>
      <c r="Y534" t="s">
        <v>21350</v>
      </c>
      <c r="Z534" s="127">
        <v>44260</v>
      </c>
      <c r="AA534" s="127">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16493</v>
      </c>
      <c r="X535" s="127">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16494</v>
      </c>
      <c r="X536" s="127">
        <v>23288</v>
      </c>
      <c r="Y536" t="s">
        <v>7917</v>
      </c>
      <c r="Z536" s="127">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21351</v>
      </c>
      <c r="S537" s="194" t="s">
        <v>235</v>
      </c>
      <c r="T537" t="s">
        <v>64</v>
      </c>
      <c r="U537" t="s">
        <v>48</v>
      </c>
      <c r="V537" t="s">
        <v>49</v>
      </c>
      <c r="W537" t="s">
        <v>21352</v>
      </c>
      <c r="X537" s="127">
        <v>34479</v>
      </c>
      <c r="Y537" t="s">
        <v>21353</v>
      </c>
      <c r="Z537" s="127">
        <v>44256</v>
      </c>
      <c r="AA537" s="127">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21354</v>
      </c>
      <c r="S538" s="194" t="s">
        <v>235</v>
      </c>
      <c r="T538" t="s">
        <v>64</v>
      </c>
      <c r="U538" t="s">
        <v>48</v>
      </c>
      <c r="V538" t="s">
        <v>49</v>
      </c>
      <c r="W538" t="s">
        <v>21355</v>
      </c>
      <c r="X538" s="127">
        <v>28540</v>
      </c>
      <c r="Y538" t="s">
        <v>21356</v>
      </c>
      <c r="Z538" s="127">
        <v>44256</v>
      </c>
      <c r="AA538" s="127">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21357</v>
      </c>
      <c r="S539" s="194" t="s">
        <v>235</v>
      </c>
      <c r="T539" t="s">
        <v>64</v>
      </c>
      <c r="U539" t="s">
        <v>48</v>
      </c>
      <c r="V539" t="s">
        <v>49</v>
      </c>
      <c r="W539" t="s">
        <v>21358</v>
      </c>
      <c r="X539" s="127">
        <v>33159</v>
      </c>
      <c r="Y539" t="s">
        <v>21359</v>
      </c>
      <c r="Z539" s="127">
        <v>44256</v>
      </c>
      <c r="AA539" s="127">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21360</v>
      </c>
      <c r="S540" s="194" t="s">
        <v>235</v>
      </c>
      <c r="T540" t="s">
        <v>64</v>
      </c>
      <c r="U540" t="s">
        <v>48</v>
      </c>
      <c r="V540" t="s">
        <v>49</v>
      </c>
      <c r="W540" t="s">
        <v>21361</v>
      </c>
      <c r="X540" s="127">
        <v>31732</v>
      </c>
      <c r="Y540" t="s">
        <v>21362</v>
      </c>
      <c r="Z540" s="127">
        <v>44256</v>
      </c>
      <c r="AA540" s="127">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16495</v>
      </c>
      <c r="X541" s="127">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21363</v>
      </c>
      <c r="R542" t="s">
        <v>21364</v>
      </c>
      <c r="S542" s="194" t="s">
        <v>235</v>
      </c>
      <c r="T542" t="s">
        <v>41</v>
      </c>
      <c r="U542" t="s">
        <v>48</v>
      </c>
      <c r="V542" t="s">
        <v>49</v>
      </c>
      <c r="W542" t="s">
        <v>21365</v>
      </c>
      <c r="X542" s="127">
        <v>24907</v>
      </c>
      <c r="Y542" t="s">
        <v>21366</v>
      </c>
      <c r="Z542" s="127">
        <v>44256</v>
      </c>
      <c r="AA542" s="127">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94" t="s">
        <v>235</v>
      </c>
      <c r="T543" t="s">
        <v>41</v>
      </c>
      <c r="U543" t="s">
        <v>48</v>
      </c>
      <c r="V543" t="s">
        <v>49</v>
      </c>
      <c r="W543" t="s">
        <v>21367</v>
      </c>
      <c r="X543" s="127">
        <v>24502</v>
      </c>
      <c r="Y543" t="s">
        <v>21368</v>
      </c>
      <c r="Z543" s="127">
        <v>44256</v>
      </c>
      <c r="AA543" s="127">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16496</v>
      </c>
      <c r="X544" s="127">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21369</v>
      </c>
      <c r="S545" s="194" t="s">
        <v>235</v>
      </c>
      <c r="T545" t="s">
        <v>64</v>
      </c>
      <c r="U545" t="s">
        <v>48</v>
      </c>
      <c r="V545" t="s">
        <v>49</v>
      </c>
      <c r="W545" t="s">
        <v>21370</v>
      </c>
      <c r="X545" s="127">
        <v>31345</v>
      </c>
      <c r="Y545" t="s">
        <v>21371</v>
      </c>
      <c r="Z545" s="127">
        <v>44256</v>
      </c>
      <c r="AA545" s="127">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16497</v>
      </c>
      <c r="X546" s="127">
        <v>26577</v>
      </c>
      <c r="Y546" t="s">
        <v>7938</v>
      </c>
      <c r="Z546" s="127">
        <v>44197</v>
      </c>
      <c r="AA546" s="127">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16498</v>
      </c>
      <c r="X547" s="127">
        <v>23972</v>
      </c>
      <c r="Y547" t="s">
        <v>7944</v>
      </c>
      <c r="Z547" s="127">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16499</v>
      </c>
      <c r="X548" s="127">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16500</v>
      </c>
      <c r="X549" s="127">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21372</v>
      </c>
      <c r="R550" t="s">
        <v>6456</v>
      </c>
      <c r="S550" s="194" t="s">
        <v>235</v>
      </c>
      <c r="T550" t="s">
        <v>64</v>
      </c>
      <c r="U550" t="s">
        <v>48</v>
      </c>
      <c r="V550" t="s">
        <v>49</v>
      </c>
      <c r="W550" t="s">
        <v>21373</v>
      </c>
      <c r="X550" s="127">
        <v>25980</v>
      </c>
      <c r="Y550" t="s">
        <v>21374</v>
      </c>
      <c r="Z550" s="127">
        <v>44256</v>
      </c>
      <c r="AA550" s="127">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21375</v>
      </c>
      <c r="S551" s="194" t="s">
        <v>235</v>
      </c>
      <c r="T551" t="s">
        <v>41</v>
      </c>
      <c r="U551" t="s">
        <v>48</v>
      </c>
      <c r="V551" t="s">
        <v>49</v>
      </c>
      <c r="W551" t="s">
        <v>21376</v>
      </c>
      <c r="X551" s="127">
        <v>29728</v>
      </c>
      <c r="Y551" t="s">
        <v>21377</v>
      </c>
      <c r="Z551" s="127">
        <v>44256</v>
      </c>
      <c r="AA551" s="127">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16181</v>
      </c>
      <c r="P552" t="s">
        <v>21378</v>
      </c>
      <c r="Q552" t="s">
        <v>927</v>
      </c>
      <c r="R552" t="s">
        <v>21379</v>
      </c>
      <c r="S552" s="194" t="s">
        <v>235</v>
      </c>
      <c r="T552" t="s">
        <v>64</v>
      </c>
      <c r="U552" t="s">
        <v>48</v>
      </c>
      <c r="V552" t="s">
        <v>49</v>
      </c>
      <c r="W552" t="s">
        <v>21380</v>
      </c>
      <c r="X552" s="127">
        <v>30173</v>
      </c>
      <c r="Y552" t="s">
        <v>21381</v>
      </c>
      <c r="Z552" s="127">
        <v>44256</v>
      </c>
      <c r="AA552" s="127">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16501</v>
      </c>
      <c r="X553" s="127">
        <v>22750</v>
      </c>
      <c r="Y553" t="s">
        <v>15219</v>
      </c>
      <c r="Z553" s="127">
        <v>44197</v>
      </c>
      <c r="AA553" s="127">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16502</v>
      </c>
      <c r="X554" s="127">
        <v>29160</v>
      </c>
      <c r="Y554" t="s">
        <v>15222</v>
      </c>
      <c r="Z554" s="127">
        <v>44197</v>
      </c>
      <c r="AA554" s="127">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16503</v>
      </c>
      <c r="X555" s="127">
        <v>32235</v>
      </c>
      <c r="Y555" t="s">
        <v>7971</v>
      </c>
      <c r="Z555" s="127">
        <v>44197</v>
      </c>
      <c r="AA555" s="127">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94" t="s">
        <v>235</v>
      </c>
      <c r="T556" t="s">
        <v>64</v>
      </c>
      <c r="U556" t="s">
        <v>48</v>
      </c>
      <c r="V556" t="s">
        <v>49</v>
      </c>
      <c r="W556" t="s">
        <v>21382</v>
      </c>
      <c r="X556" s="127">
        <v>28899</v>
      </c>
      <c r="Y556" t="s">
        <v>21383</v>
      </c>
      <c r="Z556" s="127">
        <v>44256</v>
      </c>
      <c r="AA556" s="127">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16504</v>
      </c>
      <c r="X557" s="127">
        <v>27934</v>
      </c>
      <c r="Y557" t="s">
        <v>7981</v>
      </c>
      <c r="Z557" s="127">
        <v>44197</v>
      </c>
      <c r="AA557" s="127">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16505</v>
      </c>
      <c r="X558" s="127">
        <v>29533</v>
      </c>
      <c r="Y558" t="s">
        <v>7986</v>
      </c>
      <c r="Z558" s="127">
        <v>44197</v>
      </c>
      <c r="AA558" s="127">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16506</v>
      </c>
      <c r="X559" s="127">
        <v>26873</v>
      </c>
      <c r="Y559" t="s">
        <v>7992</v>
      </c>
      <c r="Z559" s="127">
        <v>44197</v>
      </c>
      <c r="AA559" s="127">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21384</v>
      </c>
      <c r="S560" s="194" t="s">
        <v>235</v>
      </c>
      <c r="T560" t="s">
        <v>64</v>
      </c>
      <c r="U560" t="s">
        <v>48</v>
      </c>
      <c r="V560" t="s">
        <v>16198</v>
      </c>
      <c r="W560" t="s">
        <v>21385</v>
      </c>
      <c r="X560" s="127">
        <v>33528</v>
      </c>
      <c r="Y560" t="s">
        <v>21386</v>
      </c>
      <c r="Z560" s="127">
        <v>44256</v>
      </c>
      <c r="AA560" s="127">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16507</v>
      </c>
      <c r="P561" t="s">
        <v>179</v>
      </c>
      <c r="Q561" t="s">
        <v>21387</v>
      </c>
      <c r="R561" t="s">
        <v>21388</v>
      </c>
      <c r="S561" s="194" t="s">
        <v>235</v>
      </c>
      <c r="T561" t="s">
        <v>64</v>
      </c>
      <c r="U561" t="s">
        <v>48</v>
      </c>
      <c r="V561" t="s">
        <v>49</v>
      </c>
      <c r="W561" t="s">
        <v>21389</v>
      </c>
      <c r="X561" s="127">
        <v>27792</v>
      </c>
      <c r="Y561" t="s">
        <v>21390</v>
      </c>
      <c r="Z561" s="127">
        <v>44351</v>
      </c>
      <c r="AA561" s="127">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16508</v>
      </c>
      <c r="X562" s="127">
        <v>24518</v>
      </c>
      <c r="Y562" t="s">
        <v>7861</v>
      </c>
      <c r="Z562" s="127">
        <v>44197</v>
      </c>
      <c r="AA562" s="127">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16509</v>
      </c>
      <c r="X563" s="127">
        <v>25509</v>
      </c>
      <c r="Y563" t="s">
        <v>8005</v>
      </c>
      <c r="Z563" s="127">
        <v>44197</v>
      </c>
      <c r="AA563" s="127">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21391</v>
      </c>
      <c r="S564" s="194" t="s">
        <v>235</v>
      </c>
      <c r="T564" t="s">
        <v>64</v>
      </c>
      <c r="U564" t="s">
        <v>48</v>
      </c>
      <c r="V564" t="s">
        <v>49</v>
      </c>
      <c r="W564" t="s">
        <v>21392</v>
      </c>
      <c r="X564" s="127">
        <v>29507</v>
      </c>
      <c r="Y564" t="s">
        <v>21393</v>
      </c>
      <c r="Z564" s="127">
        <v>44256</v>
      </c>
      <c r="AA564" s="127">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16510</v>
      </c>
      <c r="P565" t="s">
        <v>701</v>
      </c>
      <c r="Q565" t="s">
        <v>697</v>
      </c>
      <c r="R565" t="s">
        <v>21394</v>
      </c>
      <c r="S565" s="194" t="s">
        <v>235</v>
      </c>
      <c r="T565" t="s">
        <v>64</v>
      </c>
      <c r="U565" t="s">
        <v>48</v>
      </c>
      <c r="V565" t="s">
        <v>49</v>
      </c>
      <c r="W565" t="s">
        <v>21395</v>
      </c>
      <c r="X565" s="127">
        <v>33110</v>
      </c>
      <c r="Y565" t="s">
        <v>21396</v>
      </c>
      <c r="Z565" s="127">
        <v>44323</v>
      </c>
      <c r="AA565" s="127">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16511</v>
      </c>
      <c r="X566" s="127">
        <v>32994</v>
      </c>
      <c r="Y566" t="s">
        <v>8019</v>
      </c>
      <c r="Z566" s="127">
        <v>44197</v>
      </c>
      <c r="AA566" s="127">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16512</v>
      </c>
      <c r="X567" s="127">
        <v>24888</v>
      </c>
      <c r="Y567" t="s">
        <v>8023</v>
      </c>
      <c r="Z567" s="127">
        <v>44197</v>
      </c>
      <c r="AA567" s="127">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16513</v>
      </c>
      <c r="X568" s="127">
        <v>26020</v>
      </c>
      <c r="Y568" t="s">
        <v>8062</v>
      </c>
      <c r="Z568" s="127">
        <v>44197</v>
      </c>
      <c r="AA568" s="127">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21172</v>
      </c>
      <c r="Q569" t="s">
        <v>135</v>
      </c>
      <c r="R569" t="s">
        <v>501</v>
      </c>
      <c r="S569" s="194" t="s">
        <v>235</v>
      </c>
      <c r="T569" t="s">
        <v>64</v>
      </c>
      <c r="U569" t="s">
        <v>48</v>
      </c>
      <c r="V569" t="s">
        <v>49</v>
      </c>
      <c r="W569" t="s">
        <v>21397</v>
      </c>
      <c r="X569" s="127">
        <v>31607</v>
      </c>
      <c r="Y569" t="s">
        <v>21398</v>
      </c>
      <c r="Z569" s="127">
        <v>44256</v>
      </c>
      <c r="AA569" s="127">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16514</v>
      </c>
      <c r="X570" s="127">
        <v>31761</v>
      </c>
      <c r="Y570" t="s">
        <v>8033</v>
      </c>
      <c r="Z570" s="127">
        <v>44197</v>
      </c>
      <c r="AA570" s="127">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16515</v>
      </c>
      <c r="X571" s="127">
        <v>27768</v>
      </c>
      <c r="Y571" t="s">
        <v>8039</v>
      </c>
      <c r="Z571" s="127">
        <v>44197</v>
      </c>
      <c r="AA571" s="127">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16516</v>
      </c>
      <c r="X572" s="127">
        <v>30755</v>
      </c>
      <c r="Y572" t="s">
        <v>8044</v>
      </c>
      <c r="Z572" s="127">
        <v>44197</v>
      </c>
      <c r="AA572" s="127">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21399</v>
      </c>
      <c r="S573" s="194" t="s">
        <v>235</v>
      </c>
      <c r="T573" t="s">
        <v>64</v>
      </c>
      <c r="U573" t="s">
        <v>48</v>
      </c>
      <c r="V573" t="s">
        <v>49</v>
      </c>
      <c r="W573" t="s">
        <v>21400</v>
      </c>
      <c r="X573" s="127">
        <v>30656</v>
      </c>
      <c r="Y573" t="s">
        <v>21401</v>
      </c>
      <c r="Z573" s="127">
        <v>44256</v>
      </c>
      <c r="AA573" s="127">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16517</v>
      </c>
      <c r="P574" t="s">
        <v>514</v>
      </c>
      <c r="Q574" t="s">
        <v>74</v>
      </c>
      <c r="R574" t="s">
        <v>21402</v>
      </c>
      <c r="S574" s="194" t="s">
        <v>235</v>
      </c>
      <c r="T574" t="s">
        <v>64</v>
      </c>
      <c r="U574" t="s">
        <v>48</v>
      </c>
      <c r="V574" t="s">
        <v>49</v>
      </c>
      <c r="W574" t="s">
        <v>21403</v>
      </c>
      <c r="X574" s="127">
        <v>28247</v>
      </c>
      <c r="Y574" t="s">
        <v>21404</v>
      </c>
      <c r="Z574" s="127">
        <v>44267</v>
      </c>
      <c r="AA574" s="127">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16518</v>
      </c>
      <c r="X575" s="127">
        <v>24096</v>
      </c>
      <c r="Y575" t="s">
        <v>8050</v>
      </c>
      <c r="Z575" s="127">
        <v>44197</v>
      </c>
      <c r="AA575" s="127">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21405</v>
      </c>
      <c r="S576" s="194" t="s">
        <v>235</v>
      </c>
      <c r="T576" t="s">
        <v>41</v>
      </c>
      <c r="U576" t="s">
        <v>48</v>
      </c>
      <c r="V576" t="s">
        <v>49</v>
      </c>
      <c r="W576" t="s">
        <v>21406</v>
      </c>
      <c r="X576" s="127">
        <v>31233</v>
      </c>
      <c r="Y576" t="s">
        <v>21407</v>
      </c>
      <c r="Z576" s="127">
        <v>44256</v>
      </c>
      <c r="AA576" s="127">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16181</v>
      </c>
      <c r="P577" t="s">
        <v>584</v>
      </c>
      <c r="Q577" t="s">
        <v>188</v>
      </c>
      <c r="R577" t="s">
        <v>649</v>
      </c>
      <c r="S577" s="194" t="s">
        <v>235</v>
      </c>
      <c r="T577" t="s">
        <v>64</v>
      </c>
      <c r="U577" t="s">
        <v>48</v>
      </c>
      <c r="V577" t="s">
        <v>49</v>
      </c>
      <c r="W577" t="s">
        <v>21408</v>
      </c>
      <c r="X577" s="127">
        <v>34792</v>
      </c>
      <c r="Y577" t="s">
        <v>21409</v>
      </c>
      <c r="Z577" s="127">
        <v>44256</v>
      </c>
      <c r="AA577" s="127">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16519</v>
      </c>
      <c r="X578" s="127">
        <v>27917</v>
      </c>
      <c r="Y578" t="s">
        <v>8056</v>
      </c>
      <c r="Z578" s="127">
        <v>44197</v>
      </c>
      <c r="AA578" s="127">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16520</v>
      </c>
      <c r="X579" s="127">
        <v>27213</v>
      </c>
      <c r="Y579" t="s">
        <v>8060</v>
      </c>
      <c r="Z579" s="127">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94" t="s">
        <v>235</v>
      </c>
      <c r="T580" t="s">
        <v>64</v>
      </c>
      <c r="U580" t="s">
        <v>48</v>
      </c>
      <c r="V580" t="s">
        <v>49</v>
      </c>
      <c r="W580" t="s">
        <v>21410</v>
      </c>
      <c r="X580" s="127">
        <v>28944</v>
      </c>
      <c r="Y580" t="s">
        <v>21411</v>
      </c>
      <c r="Z580" s="127">
        <v>44256</v>
      </c>
      <c r="AA580" s="127">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16521</v>
      </c>
      <c r="X581" s="127">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21412</v>
      </c>
      <c r="S582" s="194" t="s">
        <v>235</v>
      </c>
      <c r="T582" t="s">
        <v>64</v>
      </c>
      <c r="U582" t="s">
        <v>48</v>
      </c>
      <c r="V582" t="s">
        <v>49</v>
      </c>
      <c r="W582" t="s">
        <v>21413</v>
      </c>
      <c r="X582" s="127">
        <v>32228</v>
      </c>
      <c r="Y582" t="s">
        <v>21414</v>
      </c>
      <c r="Z582" s="127">
        <v>44256</v>
      </c>
      <c r="AA582" s="127">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94" t="s">
        <v>235</v>
      </c>
      <c r="T583" t="s">
        <v>41</v>
      </c>
      <c r="U583" t="s">
        <v>48</v>
      </c>
      <c r="V583" t="s">
        <v>49</v>
      </c>
      <c r="W583" t="s">
        <v>21415</v>
      </c>
      <c r="X583" s="127">
        <v>27315</v>
      </c>
      <c r="Y583" t="s">
        <v>21416</v>
      </c>
      <c r="Z583" s="127">
        <v>44256</v>
      </c>
      <c r="AA583" s="127">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16522</v>
      </c>
      <c r="X584" s="127">
        <v>26085</v>
      </c>
      <c r="Y584" t="s">
        <v>8069</v>
      </c>
      <c r="Z584" s="127">
        <v>44197</v>
      </c>
      <c r="AA584" s="127">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16523</v>
      </c>
      <c r="X585" s="127">
        <v>31309</v>
      </c>
      <c r="Y585" t="s">
        <v>8074</v>
      </c>
      <c r="Z585" s="127">
        <v>44197</v>
      </c>
      <c r="AA585" s="127">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21417</v>
      </c>
      <c r="S586" s="194" t="s">
        <v>235</v>
      </c>
      <c r="T586" t="s">
        <v>64</v>
      </c>
      <c r="U586" t="s">
        <v>48</v>
      </c>
      <c r="V586" t="s">
        <v>49</v>
      </c>
      <c r="W586" t="s">
        <v>21418</v>
      </c>
      <c r="X586" s="127">
        <v>29852</v>
      </c>
      <c r="Y586" t="s">
        <v>21419</v>
      </c>
      <c r="Z586" s="127">
        <v>44256</v>
      </c>
      <c r="AA586" s="127">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16524</v>
      </c>
      <c r="X587" s="127">
        <v>30024</v>
      </c>
      <c r="Y587" t="s">
        <v>8079</v>
      </c>
      <c r="Z587" s="127">
        <v>44197</v>
      </c>
      <c r="AA587" s="127">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16525</v>
      </c>
      <c r="X588" s="127">
        <v>29202</v>
      </c>
      <c r="Y588" t="s">
        <v>8085</v>
      </c>
      <c r="Z588" s="127">
        <v>44197</v>
      </c>
      <c r="AA588" s="127">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16526</v>
      </c>
      <c r="X589" s="127">
        <v>26438</v>
      </c>
      <c r="Y589" t="s">
        <v>8090</v>
      </c>
      <c r="Z589" s="127">
        <v>44197</v>
      </c>
      <c r="AA589" s="127">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16527</v>
      </c>
      <c r="X590" s="127">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16528</v>
      </c>
      <c r="X591" s="127">
        <v>26030</v>
      </c>
      <c r="Y591" t="s">
        <v>8098</v>
      </c>
      <c r="Z591" s="127">
        <v>44197</v>
      </c>
      <c r="AA591" s="127">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21420</v>
      </c>
      <c r="S592" s="194" t="s">
        <v>235</v>
      </c>
      <c r="T592" t="s">
        <v>41</v>
      </c>
      <c r="U592" t="s">
        <v>48</v>
      </c>
      <c r="V592" t="s">
        <v>49</v>
      </c>
      <c r="W592" t="s">
        <v>21421</v>
      </c>
      <c r="X592" s="127">
        <v>27283</v>
      </c>
      <c r="Y592" t="s">
        <v>21422</v>
      </c>
      <c r="Z592" s="127">
        <v>44256</v>
      </c>
      <c r="AA592" s="127">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16529</v>
      </c>
      <c r="X593" s="127">
        <v>22368</v>
      </c>
      <c r="Y593" t="s">
        <v>7829</v>
      </c>
      <c r="Z593" s="127">
        <v>44197</v>
      </c>
      <c r="AA593" s="127">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16530</v>
      </c>
      <c r="X594" s="127">
        <v>28056</v>
      </c>
      <c r="Y594" t="s">
        <v>8107</v>
      </c>
      <c r="Z594" s="127">
        <v>44197</v>
      </c>
      <c r="AA594" s="127">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21423</v>
      </c>
      <c r="S595" s="194" t="s">
        <v>235</v>
      </c>
      <c r="T595" t="s">
        <v>64</v>
      </c>
      <c r="U595" t="s">
        <v>48</v>
      </c>
      <c r="V595" t="s">
        <v>49</v>
      </c>
      <c r="W595" t="s">
        <v>21424</v>
      </c>
      <c r="X595" s="127">
        <v>28466</v>
      </c>
      <c r="Y595" t="s">
        <v>21425</v>
      </c>
      <c r="Z595" s="127">
        <v>44295</v>
      </c>
      <c r="AA595" s="127">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16531</v>
      </c>
      <c r="X596" s="127">
        <v>22804</v>
      </c>
      <c r="Y596" t="s">
        <v>8111</v>
      </c>
      <c r="Z596" s="127">
        <v>44197</v>
      </c>
      <c r="AA596" s="127">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94" t="s">
        <v>235</v>
      </c>
      <c r="T597" t="s">
        <v>64</v>
      </c>
      <c r="U597" t="s">
        <v>48</v>
      </c>
      <c r="V597" t="s">
        <v>49</v>
      </c>
      <c r="W597" t="s">
        <v>21426</v>
      </c>
      <c r="X597" s="127">
        <v>31330</v>
      </c>
      <c r="Y597" t="s">
        <v>21427</v>
      </c>
      <c r="Z597" s="127">
        <v>44256</v>
      </c>
      <c r="AA597" s="127">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16532</v>
      </c>
      <c r="X598" s="127">
        <v>27171</v>
      </c>
      <c r="Y598" t="s">
        <v>8116</v>
      </c>
      <c r="Z598" s="127">
        <v>44197</v>
      </c>
      <c r="AA598" s="127">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21428</v>
      </c>
      <c r="S599" s="194" t="s">
        <v>235</v>
      </c>
      <c r="T599" t="s">
        <v>64</v>
      </c>
      <c r="U599" t="s">
        <v>48</v>
      </c>
      <c r="V599" t="s">
        <v>49</v>
      </c>
      <c r="W599" t="s">
        <v>21429</v>
      </c>
      <c r="X599" s="127">
        <v>30284</v>
      </c>
      <c r="Y599" t="s">
        <v>21430</v>
      </c>
      <c r="Z599" s="127">
        <v>44256</v>
      </c>
      <c r="AA599" s="127">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16533</v>
      </c>
      <c r="X600" s="127">
        <v>32979</v>
      </c>
      <c r="Y600" t="s">
        <v>8124</v>
      </c>
      <c r="Z600" s="127">
        <v>44197</v>
      </c>
      <c r="AA600" s="127">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16534</v>
      </c>
      <c r="X601" s="127">
        <v>23630</v>
      </c>
      <c r="Y601" t="s">
        <v>8128</v>
      </c>
      <c r="Z601" s="127">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94" t="s">
        <v>235</v>
      </c>
      <c r="T602" t="s">
        <v>64</v>
      </c>
      <c r="U602" t="s">
        <v>48</v>
      </c>
      <c r="V602" t="s">
        <v>49</v>
      </c>
      <c r="W602" t="s">
        <v>21431</v>
      </c>
      <c r="X602" s="127">
        <v>34480</v>
      </c>
      <c r="Y602" t="s">
        <v>21432</v>
      </c>
      <c r="Z602" s="127">
        <v>44519</v>
      </c>
      <c r="AA602" s="127">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16535</v>
      </c>
      <c r="X603" s="127">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16536</v>
      </c>
      <c r="X604" s="127">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16537</v>
      </c>
      <c r="P605" t="s">
        <v>219</v>
      </c>
      <c r="Q605" t="s">
        <v>445</v>
      </c>
      <c r="R605" t="s">
        <v>21433</v>
      </c>
      <c r="S605" s="194" t="s">
        <v>235</v>
      </c>
      <c r="T605" t="s">
        <v>41</v>
      </c>
      <c r="U605" t="s">
        <v>48</v>
      </c>
      <c r="V605" t="s">
        <v>49</v>
      </c>
      <c r="W605" t="s">
        <v>21434</v>
      </c>
      <c r="X605" s="127">
        <v>25223</v>
      </c>
      <c r="Y605" t="s">
        <v>21435</v>
      </c>
      <c r="Z605" s="127">
        <v>44424</v>
      </c>
      <c r="AA605" s="127">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16538</v>
      </c>
      <c r="P606" t="s">
        <v>126</v>
      </c>
      <c r="Q606" t="s">
        <v>11207</v>
      </c>
      <c r="R606" t="s">
        <v>959</v>
      </c>
      <c r="S606" t="str">
        <f t="shared" si="9"/>
        <v>FLORES CENTON, ORESTES</v>
      </c>
      <c r="T606" t="s">
        <v>94</v>
      </c>
      <c r="U606" t="s">
        <v>37</v>
      </c>
      <c r="V606" t="s">
        <v>49</v>
      </c>
      <c r="W606" t="s">
        <v>16539</v>
      </c>
      <c r="X606" s="127">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94" t="s">
        <v>235</v>
      </c>
      <c r="T607" t="s">
        <v>64</v>
      </c>
      <c r="U607" t="s">
        <v>48</v>
      </c>
      <c r="V607" t="s">
        <v>49</v>
      </c>
      <c r="W607" t="s">
        <v>21436</v>
      </c>
      <c r="X607" s="127">
        <v>26282</v>
      </c>
      <c r="Y607" t="s">
        <v>21437</v>
      </c>
      <c r="Z607" s="127">
        <v>44256</v>
      </c>
      <c r="AA607" s="127">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94" t="s">
        <v>235</v>
      </c>
      <c r="T608" t="s">
        <v>64</v>
      </c>
      <c r="U608" t="s">
        <v>48</v>
      </c>
      <c r="V608" t="s">
        <v>49</v>
      </c>
      <c r="W608" t="s">
        <v>21438</v>
      </c>
      <c r="X608" s="127">
        <v>30013</v>
      </c>
      <c r="Y608" t="s">
        <v>21439</v>
      </c>
      <c r="Z608" s="127">
        <v>44256</v>
      </c>
      <c r="AA608" s="127">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16540</v>
      </c>
      <c r="X609" s="127">
        <v>25232</v>
      </c>
      <c r="Y609" t="s">
        <v>8147</v>
      </c>
      <c r="Z609" s="127">
        <v>44197</v>
      </c>
      <c r="AA609" s="127">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21440</v>
      </c>
      <c r="S610" s="194" t="s">
        <v>235</v>
      </c>
      <c r="T610" t="s">
        <v>41</v>
      </c>
      <c r="U610" t="s">
        <v>48</v>
      </c>
      <c r="V610" t="s">
        <v>49</v>
      </c>
      <c r="W610" t="s">
        <v>21441</v>
      </c>
      <c r="X610" s="127">
        <v>21135</v>
      </c>
      <c r="Y610" t="s">
        <v>21442</v>
      </c>
      <c r="Z610" s="127">
        <v>44256</v>
      </c>
      <c r="AA610" s="127">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16541</v>
      </c>
      <c r="X611" s="127">
        <v>29001</v>
      </c>
      <c r="Y611" t="s">
        <v>8153</v>
      </c>
      <c r="Z611" s="127">
        <v>44197</v>
      </c>
      <c r="AA611" s="127">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16542</v>
      </c>
      <c r="P612" t="s">
        <v>122</v>
      </c>
      <c r="Q612" t="s">
        <v>356</v>
      </c>
      <c r="R612" t="s">
        <v>9347</v>
      </c>
      <c r="S612" t="str">
        <f t="shared" si="9"/>
        <v>TORRES QUISOCALA, VIGNIY LAURA</v>
      </c>
      <c r="T612" t="s">
        <v>47</v>
      </c>
      <c r="U612" t="s">
        <v>48</v>
      </c>
      <c r="V612" t="s">
        <v>49</v>
      </c>
      <c r="W612" t="s">
        <v>16543</v>
      </c>
      <c r="X612" s="127">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16544</v>
      </c>
      <c r="X613" s="127">
        <v>27488</v>
      </c>
      <c r="Y613" t="s">
        <v>8161</v>
      </c>
      <c r="Z613" s="127">
        <v>44197</v>
      </c>
      <c r="AA613" s="127">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21443</v>
      </c>
      <c r="S614" s="194" t="s">
        <v>235</v>
      </c>
      <c r="T614" t="s">
        <v>64</v>
      </c>
      <c r="U614" t="s">
        <v>48</v>
      </c>
      <c r="V614" t="s">
        <v>49</v>
      </c>
      <c r="W614" t="s">
        <v>21444</v>
      </c>
      <c r="X614" s="127">
        <v>35157</v>
      </c>
      <c r="Y614" t="s">
        <v>21445</v>
      </c>
      <c r="Z614" s="127">
        <v>44256</v>
      </c>
      <c r="AA614" s="127">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21446</v>
      </c>
      <c r="S615" s="194" t="s">
        <v>235</v>
      </c>
      <c r="T615" t="s">
        <v>64</v>
      </c>
      <c r="U615" t="s">
        <v>48</v>
      </c>
      <c r="V615" t="s">
        <v>49</v>
      </c>
      <c r="W615" t="s">
        <v>21447</v>
      </c>
      <c r="X615" s="127">
        <v>26855</v>
      </c>
      <c r="Y615" t="s">
        <v>21448</v>
      </c>
      <c r="Z615" s="127">
        <v>44256</v>
      </c>
      <c r="AA615" s="127">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21449</v>
      </c>
      <c r="S616" s="194" t="s">
        <v>235</v>
      </c>
      <c r="T616" t="s">
        <v>64</v>
      </c>
      <c r="U616" t="s">
        <v>48</v>
      </c>
      <c r="V616" t="s">
        <v>49</v>
      </c>
      <c r="W616" t="s">
        <v>21450</v>
      </c>
      <c r="X616" s="127">
        <v>27404</v>
      </c>
      <c r="Y616" t="s">
        <v>21451</v>
      </c>
      <c r="Z616" s="127">
        <v>44256</v>
      </c>
      <c r="AA616" s="127">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16545</v>
      </c>
      <c r="X617" s="127">
        <v>30660</v>
      </c>
      <c r="Y617" t="s">
        <v>8178</v>
      </c>
      <c r="Z617" s="127">
        <v>44197</v>
      </c>
      <c r="AA617" s="127">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16546</v>
      </c>
      <c r="X618" s="127">
        <v>24878</v>
      </c>
      <c r="Y618" t="s">
        <v>8183</v>
      </c>
      <c r="Z618" s="127">
        <v>44197</v>
      </c>
      <c r="AA618" s="127">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21452</v>
      </c>
      <c r="S619" s="194" t="s">
        <v>235</v>
      </c>
      <c r="T619" t="s">
        <v>64</v>
      </c>
      <c r="U619" t="s">
        <v>48</v>
      </c>
      <c r="V619" t="s">
        <v>49</v>
      </c>
      <c r="W619" t="s">
        <v>21453</v>
      </c>
      <c r="X619" s="127">
        <v>33852</v>
      </c>
      <c r="Y619" t="s">
        <v>21454</v>
      </c>
      <c r="Z619" s="127">
        <v>44256</v>
      </c>
      <c r="AA619" s="127">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16547</v>
      </c>
      <c r="X620" s="127">
        <v>30935</v>
      </c>
      <c r="Y620" t="s">
        <v>8190</v>
      </c>
      <c r="Z620" s="127">
        <v>44197</v>
      </c>
      <c r="AA620" s="127">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16548</v>
      </c>
      <c r="X621" s="127">
        <v>32004</v>
      </c>
      <c r="Y621" t="s">
        <v>8195</v>
      </c>
      <c r="Z621" s="127">
        <v>44197</v>
      </c>
      <c r="AA621" s="127">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16549</v>
      </c>
      <c r="X622" s="127">
        <v>28088</v>
      </c>
      <c r="Y622" t="s">
        <v>8201</v>
      </c>
      <c r="Z622" s="127">
        <v>44197</v>
      </c>
      <c r="AA622" s="127">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21455</v>
      </c>
      <c r="S623" s="194" t="s">
        <v>235</v>
      </c>
      <c r="T623" t="s">
        <v>64</v>
      </c>
      <c r="U623" t="s">
        <v>48</v>
      </c>
      <c r="V623" t="s">
        <v>49</v>
      </c>
      <c r="W623" t="s">
        <v>21456</v>
      </c>
      <c r="X623" s="127">
        <v>34239</v>
      </c>
      <c r="Y623" t="s">
        <v>21457</v>
      </c>
      <c r="Z623" s="127">
        <v>44256</v>
      </c>
      <c r="AA623" s="127">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16550</v>
      </c>
      <c r="X624" s="127">
        <v>32099</v>
      </c>
      <c r="Y624" t="s">
        <v>15267</v>
      </c>
      <c r="Z624" s="127">
        <v>44197</v>
      </c>
      <c r="AA624" s="127">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16551</v>
      </c>
      <c r="X625" s="127">
        <v>29026</v>
      </c>
      <c r="Y625" t="s">
        <v>8212</v>
      </c>
      <c r="Z625" s="127">
        <v>44197</v>
      </c>
      <c r="AA625" s="127">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16491</v>
      </c>
      <c r="X626" s="127">
        <v>23677</v>
      </c>
      <c r="Y626" t="s">
        <v>7908</v>
      </c>
      <c r="Z626" s="127">
        <v>44256</v>
      </c>
      <c r="AA626" s="127">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16552</v>
      </c>
      <c r="X627" s="127">
        <v>22756</v>
      </c>
      <c r="Y627" t="s">
        <v>8224</v>
      </c>
      <c r="Z627" s="127">
        <v>44197</v>
      </c>
      <c r="AA627" s="127">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16553</v>
      </c>
      <c r="X628" s="127">
        <v>30338</v>
      </c>
      <c r="Y628" t="s">
        <v>8229</v>
      </c>
      <c r="Z628" s="127">
        <v>44197</v>
      </c>
      <c r="AA628" s="127">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16554</v>
      </c>
      <c r="X629" s="127">
        <v>22523</v>
      </c>
      <c r="Y629" t="s">
        <v>258</v>
      </c>
      <c r="Z629" s="127">
        <v>44197</v>
      </c>
      <c r="AA629" s="127">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16555</v>
      </c>
      <c r="P630" t="s">
        <v>133</v>
      </c>
      <c r="Q630" t="s">
        <v>75</v>
      </c>
      <c r="R630" t="s">
        <v>21458</v>
      </c>
      <c r="S630" s="194" t="s">
        <v>235</v>
      </c>
      <c r="T630" t="s">
        <v>64</v>
      </c>
      <c r="U630" t="s">
        <v>48</v>
      </c>
      <c r="V630" t="s">
        <v>49</v>
      </c>
      <c r="W630" t="s">
        <v>21459</v>
      </c>
      <c r="X630" s="127">
        <v>35530</v>
      </c>
      <c r="Y630" t="s">
        <v>21460</v>
      </c>
      <c r="Z630" s="127">
        <v>44256</v>
      </c>
      <c r="AA630" s="127">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16556</v>
      </c>
      <c r="X631" s="127">
        <v>25806</v>
      </c>
      <c r="Y631" t="s">
        <v>8246</v>
      </c>
      <c r="Z631" s="127">
        <v>44197</v>
      </c>
      <c r="AA631" s="127">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16557</v>
      </c>
      <c r="X632" s="127">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16558</v>
      </c>
      <c r="X633" s="127">
        <v>23702</v>
      </c>
      <c r="Y633" t="s">
        <v>8253</v>
      </c>
      <c r="Z633" s="127">
        <v>44197</v>
      </c>
      <c r="AA633" s="127">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16559</v>
      </c>
      <c r="X634" s="127">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21461</v>
      </c>
      <c r="S635" s="194" t="s">
        <v>235</v>
      </c>
      <c r="T635" t="s">
        <v>64</v>
      </c>
      <c r="U635" t="s">
        <v>48</v>
      </c>
      <c r="V635" t="s">
        <v>49</v>
      </c>
      <c r="W635" t="s">
        <v>21462</v>
      </c>
      <c r="X635" s="127">
        <v>32367</v>
      </c>
      <c r="Y635" t="s">
        <v>21463</v>
      </c>
      <c r="Z635" s="127">
        <v>44256</v>
      </c>
      <c r="AA635" s="127">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21464</v>
      </c>
      <c r="S636" s="194" t="s">
        <v>235</v>
      </c>
      <c r="T636" t="s">
        <v>64</v>
      </c>
      <c r="U636" t="s">
        <v>48</v>
      </c>
      <c r="V636" t="s">
        <v>49</v>
      </c>
      <c r="W636" t="s">
        <v>21465</v>
      </c>
      <c r="X636" s="127">
        <v>32045</v>
      </c>
      <c r="Y636" t="s">
        <v>21466</v>
      </c>
      <c r="Z636" s="127">
        <v>44256</v>
      </c>
      <c r="AA636" s="127">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16560</v>
      </c>
      <c r="X637" s="127">
        <v>30822</v>
      </c>
      <c r="Y637" t="s">
        <v>8270</v>
      </c>
      <c r="Z637" s="127">
        <v>44197</v>
      </c>
      <c r="AA637" s="127">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21467</v>
      </c>
      <c r="Q638" t="s">
        <v>21468</v>
      </c>
      <c r="R638" t="s">
        <v>904</v>
      </c>
      <c r="S638" s="194" t="s">
        <v>235</v>
      </c>
      <c r="T638" t="s">
        <v>64</v>
      </c>
      <c r="U638" t="s">
        <v>48</v>
      </c>
      <c r="V638" t="s">
        <v>49</v>
      </c>
      <c r="W638" t="s">
        <v>21469</v>
      </c>
      <c r="X638" s="127">
        <v>33089</v>
      </c>
      <c r="Y638" t="s">
        <v>21470</v>
      </c>
      <c r="Z638" s="127">
        <v>44256</v>
      </c>
      <c r="AA638" s="127">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16561</v>
      </c>
      <c r="X639" s="127">
        <v>31134</v>
      </c>
      <c r="Y639" t="s">
        <v>8276</v>
      </c>
      <c r="Z639" s="127">
        <v>44197</v>
      </c>
      <c r="AA639" s="127">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16562</v>
      </c>
      <c r="X640" s="127">
        <v>29574</v>
      </c>
      <c r="Y640" t="s">
        <v>8281</v>
      </c>
      <c r="Z640" s="127">
        <v>44197</v>
      </c>
      <c r="AA640" s="127">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16563</v>
      </c>
      <c r="X641" s="127">
        <v>31673</v>
      </c>
      <c r="Y641" t="s">
        <v>8287</v>
      </c>
      <c r="Z641" s="127">
        <v>44197</v>
      </c>
      <c r="AA641" s="127">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16564</v>
      </c>
      <c r="X642" s="127">
        <v>29484</v>
      </c>
      <c r="Y642" t="s">
        <v>8293</v>
      </c>
      <c r="Z642" s="127">
        <v>44197</v>
      </c>
      <c r="AA642" s="127">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16565</v>
      </c>
      <c r="X643" s="127">
        <v>31499</v>
      </c>
      <c r="Y643" t="s">
        <v>8297</v>
      </c>
      <c r="Z643" s="127">
        <v>44197</v>
      </c>
      <c r="AA643" s="127">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16181</v>
      </c>
      <c r="P644" t="s">
        <v>137</v>
      </c>
      <c r="Q644" t="s">
        <v>536</v>
      </c>
      <c r="R644" t="s">
        <v>21471</v>
      </c>
      <c r="S644" s="194" t="s">
        <v>235</v>
      </c>
      <c r="T644" t="s">
        <v>64</v>
      </c>
      <c r="U644" t="s">
        <v>48</v>
      </c>
      <c r="V644" t="s">
        <v>49</v>
      </c>
      <c r="W644" t="s">
        <v>21472</v>
      </c>
      <c r="X644" s="127">
        <v>30421</v>
      </c>
      <c r="Y644" t="s">
        <v>21473</v>
      </c>
      <c r="Z644" s="127">
        <v>44256</v>
      </c>
      <c r="AA644" s="127">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16566</v>
      </c>
      <c r="X645" s="127">
        <v>28634</v>
      </c>
      <c r="Y645" t="s">
        <v>8301</v>
      </c>
      <c r="Z645" s="127">
        <v>44197</v>
      </c>
      <c r="AA645" s="127">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16567</v>
      </c>
      <c r="P646" t="s">
        <v>152</v>
      </c>
      <c r="Q646" t="s">
        <v>75</v>
      </c>
      <c r="R646" t="s">
        <v>439</v>
      </c>
      <c r="S646" s="194" t="s">
        <v>235</v>
      </c>
      <c r="T646" t="s">
        <v>64</v>
      </c>
      <c r="U646" t="s">
        <v>48</v>
      </c>
      <c r="V646" t="s">
        <v>49</v>
      </c>
      <c r="W646" t="s">
        <v>21474</v>
      </c>
      <c r="X646" s="127">
        <v>28213</v>
      </c>
      <c r="Y646" t="s">
        <v>21475</v>
      </c>
      <c r="Z646" s="127">
        <v>44470</v>
      </c>
      <c r="AA646" s="127">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16568</v>
      </c>
      <c r="X647" s="127">
        <v>31720</v>
      </c>
      <c r="Y647" t="s">
        <v>8309</v>
      </c>
      <c r="Z647" s="127">
        <v>44197</v>
      </c>
      <c r="AA647" s="127">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21476</v>
      </c>
      <c r="S648" s="194" t="s">
        <v>235</v>
      </c>
      <c r="T648" t="s">
        <v>64</v>
      </c>
      <c r="U648" t="s">
        <v>48</v>
      </c>
      <c r="V648" t="s">
        <v>49</v>
      </c>
      <c r="W648" t="s">
        <v>21477</v>
      </c>
      <c r="X648" s="127">
        <v>34349</v>
      </c>
      <c r="Y648" t="s">
        <v>21478</v>
      </c>
      <c r="Z648" s="127">
        <v>44256</v>
      </c>
      <c r="AA648" s="127">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16569</v>
      </c>
      <c r="X649" s="127">
        <v>29643</v>
      </c>
      <c r="Y649" t="s">
        <v>8320</v>
      </c>
      <c r="Z649" s="127">
        <v>44197</v>
      </c>
      <c r="AA649" s="127">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16572</v>
      </c>
      <c r="S650" t="str">
        <f t="shared" si="10"/>
        <v>AGUILAR HUANCA, DURYA MELIZA</v>
      </c>
      <c r="T650" t="s">
        <v>47</v>
      </c>
      <c r="U650" t="s">
        <v>48</v>
      </c>
      <c r="V650" t="s">
        <v>49</v>
      </c>
      <c r="W650" t="s">
        <v>16570</v>
      </c>
      <c r="X650" s="127">
        <v>29229</v>
      </c>
      <c r="Y650" t="s">
        <v>16571</v>
      </c>
      <c r="Z650" s="127">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16573</v>
      </c>
      <c r="X651" s="127">
        <v>29493</v>
      </c>
      <c r="Y651" t="s">
        <v>8325</v>
      </c>
      <c r="Z651" s="127">
        <v>44197</v>
      </c>
      <c r="AA651" s="127">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94" t="s">
        <v>235</v>
      </c>
      <c r="T652" t="s">
        <v>64</v>
      </c>
      <c r="U652" t="s">
        <v>48</v>
      </c>
      <c r="V652" t="s">
        <v>49</v>
      </c>
      <c r="W652" t="s">
        <v>21479</v>
      </c>
      <c r="X652" s="127">
        <v>28491</v>
      </c>
      <c r="Y652" t="s">
        <v>21480</v>
      </c>
      <c r="Z652" s="127">
        <v>44256</v>
      </c>
      <c r="AA652" s="127">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16574</v>
      </c>
      <c r="X653" s="127">
        <v>30900</v>
      </c>
      <c r="Y653" t="s">
        <v>8335</v>
      </c>
      <c r="Z653" s="127">
        <v>44197</v>
      </c>
      <c r="AA653" s="127">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16575</v>
      </c>
      <c r="X654" s="127">
        <v>28713</v>
      </c>
      <c r="Y654" t="s">
        <v>8339</v>
      </c>
      <c r="Z654" s="127">
        <v>44197</v>
      </c>
      <c r="AA654" s="127">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16576</v>
      </c>
      <c r="X655" s="127">
        <v>32702</v>
      </c>
      <c r="Y655" t="s">
        <v>15291</v>
      </c>
      <c r="Z655" s="127">
        <v>44197</v>
      </c>
      <c r="AA655" s="127">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16577</v>
      </c>
      <c r="X656" s="127">
        <v>26358</v>
      </c>
      <c r="Y656" t="s">
        <v>8350</v>
      </c>
      <c r="Z656" s="127">
        <v>44197</v>
      </c>
      <c r="AA656" s="127">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16578</v>
      </c>
      <c r="X657" s="127">
        <v>28341</v>
      </c>
      <c r="Y657" t="s">
        <v>8355</v>
      </c>
      <c r="Z657" s="127">
        <v>44197</v>
      </c>
      <c r="AA657" s="127">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16579</v>
      </c>
      <c r="X658" s="127">
        <v>26939</v>
      </c>
      <c r="Y658" t="s">
        <v>8360</v>
      </c>
      <c r="Z658" s="127">
        <v>44197</v>
      </c>
      <c r="AA658" s="127">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21481</v>
      </c>
      <c r="R659" t="s">
        <v>21482</v>
      </c>
      <c r="S659" s="194" t="s">
        <v>235</v>
      </c>
      <c r="T659" t="s">
        <v>64</v>
      </c>
      <c r="U659" t="s">
        <v>48</v>
      </c>
      <c r="V659" t="s">
        <v>49</v>
      </c>
      <c r="W659" t="s">
        <v>21483</v>
      </c>
      <c r="X659" s="127">
        <v>26908</v>
      </c>
      <c r="Y659" t="s">
        <v>21484</v>
      </c>
      <c r="Z659" s="127">
        <v>44256</v>
      </c>
      <c r="AA659" s="127">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16580</v>
      </c>
      <c r="X660" s="127">
        <v>26224</v>
      </c>
      <c r="Y660" t="s">
        <v>8364</v>
      </c>
      <c r="Z660" s="127">
        <v>44197</v>
      </c>
      <c r="AA660" s="127">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16581</v>
      </c>
      <c r="P661" t="s">
        <v>330</v>
      </c>
      <c r="Q661" t="s">
        <v>75</v>
      </c>
      <c r="R661" t="s">
        <v>21485</v>
      </c>
      <c r="S661" s="194" t="s">
        <v>235</v>
      </c>
      <c r="T661" t="s">
        <v>64</v>
      </c>
      <c r="U661" t="s">
        <v>48</v>
      </c>
      <c r="V661" t="s">
        <v>49</v>
      </c>
      <c r="W661" t="s">
        <v>21486</v>
      </c>
      <c r="X661" s="127">
        <v>29315</v>
      </c>
      <c r="Y661" t="s">
        <v>21487</v>
      </c>
      <c r="Z661" s="127">
        <v>44456</v>
      </c>
      <c r="AA661" s="127">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16198</v>
      </c>
      <c r="W662" t="s">
        <v>16582</v>
      </c>
      <c r="X662" s="127">
        <v>31928</v>
      </c>
      <c r="Y662" t="s">
        <v>8368</v>
      </c>
      <c r="Z662" s="127">
        <v>44453</v>
      </c>
      <c r="AA662" s="127">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16583</v>
      </c>
      <c r="X663" s="127">
        <v>24320</v>
      </c>
      <c r="Y663" t="s">
        <v>8374</v>
      </c>
      <c r="Z663" s="127">
        <v>44197</v>
      </c>
      <c r="AA663" s="127">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16584</v>
      </c>
      <c r="P664" t="s">
        <v>6404</v>
      </c>
      <c r="Q664" t="s">
        <v>152</v>
      </c>
      <c r="R664" t="s">
        <v>372</v>
      </c>
      <c r="S664" t="str">
        <f t="shared" si="10"/>
        <v>HUANCOLLO RAMOS, ROXANA</v>
      </c>
      <c r="T664" t="s">
        <v>52</v>
      </c>
      <c r="U664" t="s">
        <v>48</v>
      </c>
      <c r="V664" t="s">
        <v>49</v>
      </c>
      <c r="W664" t="s">
        <v>16585</v>
      </c>
      <c r="X664" s="127">
        <v>30910</v>
      </c>
      <c r="Y664" t="s">
        <v>8384</v>
      </c>
      <c r="Z664" s="127">
        <v>44256</v>
      </c>
      <c r="AA664" s="127">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16586</v>
      </c>
      <c r="P665" t="s">
        <v>152</v>
      </c>
      <c r="Q665" t="s">
        <v>230</v>
      </c>
      <c r="R665" t="s">
        <v>21488</v>
      </c>
      <c r="S665" s="194" t="s">
        <v>235</v>
      </c>
      <c r="T665" t="s">
        <v>64</v>
      </c>
      <c r="U665" t="s">
        <v>48</v>
      </c>
      <c r="V665" t="s">
        <v>49</v>
      </c>
      <c r="W665" t="s">
        <v>21489</v>
      </c>
      <c r="X665" s="127">
        <v>27831</v>
      </c>
      <c r="Y665" t="s">
        <v>21490</v>
      </c>
      <c r="Z665" s="127">
        <v>44256</v>
      </c>
      <c r="AA665" s="127">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16589</v>
      </c>
      <c r="S666" t="str">
        <f t="shared" si="10"/>
        <v>QUISPE CORDERO, SUSY RUTH</v>
      </c>
      <c r="T666" t="s">
        <v>52</v>
      </c>
      <c r="U666" t="s">
        <v>48</v>
      </c>
      <c r="V666" t="s">
        <v>49</v>
      </c>
      <c r="W666" t="s">
        <v>16587</v>
      </c>
      <c r="X666" s="127">
        <v>28473</v>
      </c>
      <c r="Y666" t="s">
        <v>16588</v>
      </c>
      <c r="Z666" s="127">
        <v>44256</v>
      </c>
      <c r="AA666" s="127">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16590</v>
      </c>
      <c r="X667" s="127">
        <v>32269</v>
      </c>
      <c r="Y667" t="s">
        <v>8392</v>
      </c>
      <c r="Z667" s="127">
        <v>44197</v>
      </c>
      <c r="AA667" s="127">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21491</v>
      </c>
      <c r="S668" s="194" t="s">
        <v>235</v>
      </c>
      <c r="T668" t="s">
        <v>64</v>
      </c>
      <c r="U668" t="s">
        <v>48</v>
      </c>
      <c r="V668" t="s">
        <v>49</v>
      </c>
      <c r="W668" t="s">
        <v>21492</v>
      </c>
      <c r="X668" s="127">
        <v>25515</v>
      </c>
      <c r="Y668" t="s">
        <v>21493</v>
      </c>
      <c r="Z668" s="127">
        <v>44256</v>
      </c>
      <c r="AA668" s="127">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16591</v>
      </c>
      <c r="X669" s="127">
        <v>31653</v>
      </c>
      <c r="Y669" t="s">
        <v>8399</v>
      </c>
      <c r="Z669" s="127">
        <v>44197</v>
      </c>
      <c r="AA669" s="127">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16592</v>
      </c>
      <c r="X670" s="127">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16593</v>
      </c>
      <c r="X671" s="127">
        <v>30337</v>
      </c>
      <c r="Y671" t="s">
        <v>8406</v>
      </c>
      <c r="Z671" s="127">
        <v>44197</v>
      </c>
      <c r="AA671" s="127">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16594</v>
      </c>
      <c r="X672" s="127">
        <v>26564</v>
      </c>
      <c r="Y672" t="s">
        <v>7300</v>
      </c>
      <c r="Z672" s="127">
        <v>44197</v>
      </c>
      <c r="AA672" s="127">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16181</v>
      </c>
      <c r="P673" t="s">
        <v>152</v>
      </c>
      <c r="Q673" t="s">
        <v>336</v>
      </c>
      <c r="R673" t="s">
        <v>21494</v>
      </c>
      <c r="S673" s="194" t="s">
        <v>235</v>
      </c>
      <c r="T673" t="s">
        <v>64</v>
      </c>
      <c r="U673" t="s">
        <v>48</v>
      </c>
      <c r="V673" t="s">
        <v>49</v>
      </c>
      <c r="W673" t="s">
        <v>21495</v>
      </c>
      <c r="X673" s="127">
        <v>31338</v>
      </c>
      <c r="Y673" t="s">
        <v>21496</v>
      </c>
      <c r="Z673" s="127">
        <v>44256</v>
      </c>
      <c r="AA673" s="127">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16595</v>
      </c>
      <c r="X674" s="127">
        <v>30970</v>
      </c>
      <c r="Y674" t="s">
        <v>8417</v>
      </c>
      <c r="Z674" s="127">
        <v>44197</v>
      </c>
      <c r="AA674" s="127">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16596</v>
      </c>
      <c r="P675" t="s">
        <v>133</v>
      </c>
      <c r="Q675" t="s">
        <v>288</v>
      </c>
      <c r="R675" t="s">
        <v>8218</v>
      </c>
      <c r="S675" t="str">
        <f t="shared" si="10"/>
        <v>CRUZ ALVAREZ, LINA JULIETA</v>
      </c>
      <c r="T675" t="s">
        <v>52</v>
      </c>
      <c r="U675" t="s">
        <v>48</v>
      </c>
      <c r="V675" t="s">
        <v>49</v>
      </c>
      <c r="W675" t="s">
        <v>16597</v>
      </c>
      <c r="X675" s="127">
        <v>28217</v>
      </c>
      <c r="Y675" t="s">
        <v>8219</v>
      </c>
      <c r="Z675" s="127">
        <v>44197</v>
      </c>
      <c r="AA675" s="127">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21497</v>
      </c>
      <c r="S676" s="194" t="s">
        <v>235</v>
      </c>
      <c r="T676" t="s">
        <v>64</v>
      </c>
      <c r="U676" t="s">
        <v>48</v>
      </c>
      <c r="V676" t="s">
        <v>49</v>
      </c>
      <c r="W676" t="s">
        <v>21498</v>
      </c>
      <c r="X676" s="127">
        <v>30962</v>
      </c>
      <c r="Y676" t="s">
        <v>21499</v>
      </c>
      <c r="Z676" s="127">
        <v>44256</v>
      </c>
      <c r="AA676" s="127">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16598</v>
      </c>
      <c r="X677" s="127">
        <v>32276</v>
      </c>
      <c r="Y677" t="s">
        <v>8426</v>
      </c>
      <c r="Z677" s="127">
        <v>44197</v>
      </c>
      <c r="AA677" s="127">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16599</v>
      </c>
      <c r="X678" s="127">
        <v>29535</v>
      </c>
      <c r="Y678" t="s">
        <v>8432</v>
      </c>
      <c r="Z678" s="127">
        <v>44197</v>
      </c>
      <c r="AA678" s="127">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16181</v>
      </c>
      <c r="P679" t="s">
        <v>897</v>
      </c>
      <c r="Q679" t="s">
        <v>132</v>
      </c>
      <c r="R679" t="s">
        <v>4821</v>
      </c>
      <c r="S679" s="194" t="s">
        <v>235</v>
      </c>
      <c r="T679" t="s">
        <v>64</v>
      </c>
      <c r="U679" t="s">
        <v>48</v>
      </c>
      <c r="V679" t="s">
        <v>49</v>
      </c>
      <c r="W679" t="s">
        <v>21500</v>
      </c>
      <c r="X679" s="127">
        <v>28441</v>
      </c>
      <c r="Y679" t="s">
        <v>21501</v>
      </c>
      <c r="Z679" s="127">
        <v>44256</v>
      </c>
      <c r="AA679" s="127">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16600</v>
      </c>
      <c r="X680" s="127">
        <v>31035</v>
      </c>
      <c r="Y680" t="s">
        <v>8437</v>
      </c>
      <c r="Z680" s="127">
        <v>44197</v>
      </c>
      <c r="AA680" s="127">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16601</v>
      </c>
      <c r="X681" s="127">
        <v>33113</v>
      </c>
      <c r="Y681" t="s">
        <v>7397</v>
      </c>
      <c r="Z681" s="127">
        <v>44197</v>
      </c>
      <c r="AA681" s="127">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16602</v>
      </c>
      <c r="X682" s="127">
        <v>31945</v>
      </c>
      <c r="Y682" t="s">
        <v>8447</v>
      </c>
      <c r="Z682" s="127">
        <v>44197</v>
      </c>
      <c r="AA682" s="127">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16603</v>
      </c>
      <c r="X683" s="127">
        <v>32382</v>
      </c>
      <c r="Y683" t="s">
        <v>8452</v>
      </c>
      <c r="Z683" s="127">
        <v>44197</v>
      </c>
      <c r="AA683" s="127">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16604</v>
      </c>
      <c r="X684" s="127">
        <v>28164</v>
      </c>
      <c r="Y684" t="s">
        <v>8457</v>
      </c>
      <c r="Z684" s="127">
        <v>44197</v>
      </c>
      <c r="AA684" s="127">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16605</v>
      </c>
      <c r="X685" s="127">
        <v>29688</v>
      </c>
      <c r="Y685" t="s">
        <v>8462</v>
      </c>
      <c r="Z685" s="127">
        <v>44197</v>
      </c>
      <c r="AA685" s="127">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16606</v>
      </c>
      <c r="X686" s="127">
        <v>28320</v>
      </c>
      <c r="Y686" t="s">
        <v>8467</v>
      </c>
      <c r="Z686" s="127">
        <v>44197</v>
      </c>
      <c r="AA686" s="127">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16607</v>
      </c>
      <c r="X687" s="127">
        <v>31510</v>
      </c>
      <c r="Y687" t="s">
        <v>8473</v>
      </c>
      <c r="Z687" s="127">
        <v>44197</v>
      </c>
      <c r="AA687" s="127">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16608</v>
      </c>
      <c r="X688" s="127">
        <v>25388</v>
      </c>
      <c r="Y688" t="s">
        <v>8477</v>
      </c>
      <c r="Z688" s="127">
        <v>44197</v>
      </c>
      <c r="AA688" s="127">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21502</v>
      </c>
      <c r="S689" s="194" t="s">
        <v>235</v>
      </c>
      <c r="T689" t="s">
        <v>64</v>
      </c>
      <c r="U689" t="s">
        <v>48</v>
      </c>
      <c r="V689" t="s">
        <v>16198</v>
      </c>
      <c r="W689" t="s">
        <v>21503</v>
      </c>
      <c r="X689" s="127">
        <v>31014</v>
      </c>
      <c r="Y689" t="s">
        <v>21504</v>
      </c>
      <c r="Z689" s="127">
        <v>44256</v>
      </c>
      <c r="AA689" s="127">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16609</v>
      </c>
      <c r="P690" t="s">
        <v>679</v>
      </c>
      <c r="Q690" t="s">
        <v>370</v>
      </c>
      <c r="R690" t="s">
        <v>560</v>
      </c>
      <c r="S690" s="194" t="s">
        <v>235</v>
      </c>
      <c r="T690" t="s">
        <v>64</v>
      </c>
      <c r="U690" t="s">
        <v>48</v>
      </c>
      <c r="V690" t="s">
        <v>49</v>
      </c>
      <c r="W690" t="s">
        <v>21505</v>
      </c>
      <c r="X690" s="127">
        <v>27105</v>
      </c>
      <c r="Y690" t="s">
        <v>21506</v>
      </c>
      <c r="Z690" s="127">
        <v>44267</v>
      </c>
      <c r="AA690" s="127">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16610</v>
      </c>
      <c r="X691" s="127">
        <v>28918</v>
      </c>
      <c r="Y691" t="s">
        <v>8485</v>
      </c>
      <c r="Z691" s="127">
        <v>44197</v>
      </c>
      <c r="AA691" s="127">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16181</v>
      </c>
      <c r="P692" t="s">
        <v>652</v>
      </c>
      <c r="Q692" t="s">
        <v>494</v>
      </c>
      <c r="R692" t="s">
        <v>554</v>
      </c>
      <c r="S692" s="194" t="s">
        <v>235</v>
      </c>
      <c r="T692" t="s">
        <v>64</v>
      </c>
      <c r="U692" t="s">
        <v>48</v>
      </c>
      <c r="V692" t="s">
        <v>49</v>
      </c>
      <c r="W692" t="s">
        <v>21507</v>
      </c>
      <c r="X692" s="127">
        <v>33231</v>
      </c>
      <c r="Y692" t="s">
        <v>21508</v>
      </c>
      <c r="Z692" s="127">
        <v>44256</v>
      </c>
      <c r="AA692" s="127">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16611</v>
      </c>
      <c r="X693" s="127">
        <v>29482</v>
      </c>
      <c r="Y693" t="s">
        <v>8490</v>
      </c>
      <c r="Z693" s="127">
        <v>44197</v>
      </c>
      <c r="AA693" s="127">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16612</v>
      </c>
      <c r="X694" s="127">
        <v>30667</v>
      </c>
      <c r="Y694" t="s">
        <v>8495</v>
      </c>
      <c r="Z694" s="127">
        <v>44197</v>
      </c>
      <c r="AA694" s="127">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21509</v>
      </c>
      <c r="Q695" t="s">
        <v>557</v>
      </c>
      <c r="R695" t="s">
        <v>21510</v>
      </c>
      <c r="S695" s="194" t="s">
        <v>235</v>
      </c>
      <c r="T695" t="s">
        <v>64</v>
      </c>
      <c r="U695" t="s">
        <v>48</v>
      </c>
      <c r="V695" t="s">
        <v>49</v>
      </c>
      <c r="W695" t="s">
        <v>21511</v>
      </c>
      <c r="X695" s="127">
        <v>32824</v>
      </c>
      <c r="Y695" t="s">
        <v>21512</v>
      </c>
      <c r="Z695" s="127">
        <v>44256</v>
      </c>
      <c r="AA695" s="127">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21513</v>
      </c>
      <c r="S696" s="194" t="s">
        <v>235</v>
      </c>
      <c r="T696" t="s">
        <v>64</v>
      </c>
      <c r="U696" t="s">
        <v>48</v>
      </c>
      <c r="V696" t="s">
        <v>49</v>
      </c>
      <c r="W696" t="s">
        <v>21514</v>
      </c>
      <c r="X696" s="127">
        <v>26945</v>
      </c>
      <c r="Y696" t="s">
        <v>21515</v>
      </c>
      <c r="Z696" s="127">
        <v>44256</v>
      </c>
      <c r="AA696" s="127">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21516</v>
      </c>
      <c r="S697" s="194" t="s">
        <v>235</v>
      </c>
      <c r="T697" t="s">
        <v>64</v>
      </c>
      <c r="U697" t="s">
        <v>48</v>
      </c>
      <c r="V697" t="s">
        <v>49</v>
      </c>
      <c r="W697" t="s">
        <v>21517</v>
      </c>
      <c r="X697" s="127">
        <v>24593</v>
      </c>
      <c r="Y697" t="s">
        <v>21518</v>
      </c>
      <c r="Z697" s="127">
        <v>44256</v>
      </c>
      <c r="AA697" s="127">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21519</v>
      </c>
      <c r="S698" s="194" t="s">
        <v>235</v>
      </c>
      <c r="T698" t="s">
        <v>64</v>
      </c>
      <c r="U698" t="s">
        <v>48</v>
      </c>
      <c r="V698" t="s">
        <v>49</v>
      </c>
      <c r="W698" t="s">
        <v>21520</v>
      </c>
      <c r="X698" s="127">
        <v>30362</v>
      </c>
      <c r="Y698" t="s">
        <v>21521</v>
      </c>
      <c r="Z698" s="127">
        <v>44256</v>
      </c>
      <c r="AA698" s="127">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21522</v>
      </c>
      <c r="Q699" t="s">
        <v>170</v>
      </c>
      <c r="R699" t="s">
        <v>21523</v>
      </c>
      <c r="S699" s="194" t="s">
        <v>235</v>
      </c>
      <c r="T699" t="s">
        <v>64</v>
      </c>
      <c r="U699" t="s">
        <v>48</v>
      </c>
      <c r="V699" t="s">
        <v>49</v>
      </c>
      <c r="W699" t="s">
        <v>21524</v>
      </c>
      <c r="X699" s="127">
        <v>26180</v>
      </c>
      <c r="Y699" t="s">
        <v>21525</v>
      </c>
      <c r="Z699" s="127">
        <v>44256</v>
      </c>
      <c r="AA699" s="127">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21526</v>
      </c>
      <c r="S700" s="194" t="s">
        <v>235</v>
      </c>
      <c r="T700" t="s">
        <v>64</v>
      </c>
      <c r="U700" t="s">
        <v>48</v>
      </c>
      <c r="V700" t="s">
        <v>49</v>
      </c>
      <c r="W700" t="s">
        <v>21527</v>
      </c>
      <c r="X700" s="127">
        <v>29332</v>
      </c>
      <c r="Y700" t="s">
        <v>21528</v>
      </c>
      <c r="Z700" s="127">
        <v>44256</v>
      </c>
      <c r="AA700" s="127">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16613</v>
      </c>
      <c r="J701" t="s">
        <v>8513</v>
      </c>
      <c r="K701" t="s">
        <v>31</v>
      </c>
      <c r="L701" t="s">
        <v>31</v>
      </c>
      <c r="M701" t="s">
        <v>291</v>
      </c>
      <c r="N701" t="s">
        <v>61</v>
      </c>
      <c r="O701" t="s">
        <v>116</v>
      </c>
      <c r="P701" t="s">
        <v>317</v>
      </c>
      <c r="Q701" t="s">
        <v>21529</v>
      </c>
      <c r="R701" t="s">
        <v>297</v>
      </c>
      <c r="S701" s="194" t="s">
        <v>235</v>
      </c>
      <c r="T701" t="s">
        <v>64</v>
      </c>
      <c r="U701" t="s">
        <v>48</v>
      </c>
      <c r="V701" t="s">
        <v>49</v>
      </c>
      <c r="W701" t="s">
        <v>21530</v>
      </c>
      <c r="X701" s="127">
        <v>29353</v>
      </c>
      <c r="Y701" t="s">
        <v>21531</v>
      </c>
      <c r="Z701" s="127">
        <v>44256</v>
      </c>
      <c r="AA701" s="127">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16613</v>
      </c>
      <c r="J702" t="s">
        <v>8516</v>
      </c>
      <c r="K702" t="s">
        <v>31</v>
      </c>
      <c r="L702" t="s">
        <v>31</v>
      </c>
      <c r="M702" t="s">
        <v>42</v>
      </c>
      <c r="N702" t="s">
        <v>61</v>
      </c>
      <c r="O702" t="s">
        <v>283</v>
      </c>
      <c r="P702" t="s">
        <v>307</v>
      </c>
      <c r="Q702" t="s">
        <v>106</v>
      </c>
      <c r="R702" t="s">
        <v>6651</v>
      </c>
      <c r="S702" s="194" t="s">
        <v>235</v>
      </c>
      <c r="T702" t="s">
        <v>64</v>
      </c>
      <c r="U702" t="s">
        <v>48</v>
      </c>
      <c r="V702" t="s">
        <v>49</v>
      </c>
      <c r="W702" t="s">
        <v>21532</v>
      </c>
      <c r="X702" s="127">
        <v>30051</v>
      </c>
      <c r="Y702" t="s">
        <v>21533</v>
      </c>
      <c r="Z702" s="127">
        <v>44256</v>
      </c>
      <c r="AA702" s="127">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16614</v>
      </c>
      <c r="J703" t="s">
        <v>8517</v>
      </c>
      <c r="K703" t="s">
        <v>31</v>
      </c>
      <c r="L703" t="s">
        <v>31</v>
      </c>
      <c r="M703" t="s">
        <v>291</v>
      </c>
      <c r="N703" t="s">
        <v>61</v>
      </c>
      <c r="O703" t="s">
        <v>116</v>
      </c>
      <c r="P703" t="s">
        <v>193</v>
      </c>
      <c r="Q703" t="s">
        <v>544</v>
      </c>
      <c r="R703" t="s">
        <v>21534</v>
      </c>
      <c r="S703" s="194" t="s">
        <v>235</v>
      </c>
      <c r="T703" t="s">
        <v>64</v>
      </c>
      <c r="U703" t="s">
        <v>48</v>
      </c>
      <c r="V703" t="s">
        <v>49</v>
      </c>
      <c r="W703" t="s">
        <v>21535</v>
      </c>
      <c r="X703" s="127">
        <v>28908</v>
      </c>
      <c r="Y703" t="s">
        <v>21536</v>
      </c>
      <c r="Z703" s="127">
        <v>44256</v>
      </c>
      <c r="AA703" s="127">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16614</v>
      </c>
      <c r="J704" t="s">
        <v>8520</v>
      </c>
      <c r="K704" t="s">
        <v>31</v>
      </c>
      <c r="L704" t="s">
        <v>31</v>
      </c>
      <c r="M704" t="s">
        <v>42</v>
      </c>
      <c r="N704" t="s">
        <v>61</v>
      </c>
      <c r="O704" t="s">
        <v>283</v>
      </c>
      <c r="P704" t="s">
        <v>237</v>
      </c>
      <c r="Q704" t="s">
        <v>109</v>
      </c>
      <c r="R704" t="s">
        <v>21537</v>
      </c>
      <c r="S704" s="194" t="s">
        <v>235</v>
      </c>
      <c r="T704" t="s">
        <v>64</v>
      </c>
      <c r="U704" t="s">
        <v>48</v>
      </c>
      <c r="V704" t="s">
        <v>49</v>
      </c>
      <c r="W704" t="s">
        <v>21538</v>
      </c>
      <c r="X704" s="127">
        <v>25873</v>
      </c>
      <c r="Y704" t="s">
        <v>21539</v>
      </c>
      <c r="Z704" s="127">
        <v>44256</v>
      </c>
      <c r="AA704" s="127">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94" t="s">
        <v>235</v>
      </c>
      <c r="T705" t="s">
        <v>64</v>
      </c>
      <c r="U705" t="s">
        <v>48</v>
      </c>
      <c r="V705" t="s">
        <v>16198</v>
      </c>
      <c r="W705" t="s">
        <v>21540</v>
      </c>
      <c r="X705" s="127">
        <v>31491</v>
      </c>
      <c r="Y705" t="s">
        <v>21541</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16615</v>
      </c>
      <c r="P706" t="s">
        <v>603</v>
      </c>
      <c r="Q706" t="s">
        <v>458</v>
      </c>
      <c r="R706" t="s">
        <v>944</v>
      </c>
      <c r="S706" s="194" t="s">
        <v>235</v>
      </c>
      <c r="T706" t="s">
        <v>64</v>
      </c>
      <c r="U706" t="s">
        <v>48</v>
      </c>
      <c r="V706" t="s">
        <v>49</v>
      </c>
      <c r="W706" t="s">
        <v>21542</v>
      </c>
      <c r="X706" s="127">
        <v>31228</v>
      </c>
      <c r="Y706" t="s">
        <v>21543</v>
      </c>
      <c r="Z706" s="127">
        <v>44379</v>
      </c>
      <c r="AA706" s="127">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21544</v>
      </c>
      <c r="S707" s="194" t="s">
        <v>235</v>
      </c>
      <c r="T707" t="s">
        <v>64</v>
      </c>
      <c r="U707" t="s">
        <v>48</v>
      </c>
      <c r="V707" t="s">
        <v>49</v>
      </c>
      <c r="W707" t="s">
        <v>21545</v>
      </c>
      <c r="X707" s="127">
        <v>29691</v>
      </c>
      <c r="Y707" t="s">
        <v>21546</v>
      </c>
      <c r="Z707" s="127">
        <v>44256</v>
      </c>
      <c r="AA707" s="127">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94" t="s">
        <v>235</v>
      </c>
      <c r="T708" t="s">
        <v>64</v>
      </c>
      <c r="U708" t="s">
        <v>48</v>
      </c>
      <c r="V708" t="s">
        <v>49</v>
      </c>
      <c r="W708" t="s">
        <v>21547</v>
      </c>
      <c r="X708" s="127">
        <v>31265</v>
      </c>
      <c r="Y708" t="s">
        <v>21548</v>
      </c>
      <c r="Z708" s="127">
        <v>44256</v>
      </c>
      <c r="AA708" s="127">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21549</v>
      </c>
      <c r="S709" s="194" t="s">
        <v>235</v>
      </c>
      <c r="T709" t="s">
        <v>64</v>
      </c>
      <c r="U709" t="s">
        <v>48</v>
      </c>
      <c r="V709" t="s">
        <v>49</v>
      </c>
      <c r="W709" t="s">
        <v>21550</v>
      </c>
      <c r="X709" s="127">
        <v>26335</v>
      </c>
      <c r="Y709" t="s">
        <v>21551</v>
      </c>
      <c r="Z709" s="127">
        <v>44256</v>
      </c>
      <c r="AA709" s="127">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16616</v>
      </c>
      <c r="X710" s="127">
        <v>26331</v>
      </c>
      <c r="Y710" t="s">
        <v>8540</v>
      </c>
      <c r="Z710" s="127">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16617</v>
      </c>
      <c r="X711" s="127">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21552</v>
      </c>
      <c r="S712" s="194" t="s">
        <v>235</v>
      </c>
      <c r="T712" t="s">
        <v>64</v>
      </c>
      <c r="U712" t="s">
        <v>48</v>
      </c>
      <c r="V712" t="s">
        <v>49</v>
      </c>
      <c r="W712" t="s">
        <v>21553</v>
      </c>
      <c r="X712" s="127">
        <v>31872</v>
      </c>
      <c r="Y712" t="s">
        <v>21554</v>
      </c>
      <c r="Z712" s="127">
        <v>44256</v>
      </c>
      <c r="AA712" s="127">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21555</v>
      </c>
      <c r="S713" s="194" t="s">
        <v>235</v>
      </c>
      <c r="T713" t="s">
        <v>64</v>
      </c>
      <c r="U713" t="s">
        <v>48</v>
      </c>
      <c r="V713" t="s">
        <v>49</v>
      </c>
      <c r="W713" t="s">
        <v>21556</v>
      </c>
      <c r="X713" s="127">
        <v>30293</v>
      </c>
      <c r="Y713" t="s">
        <v>21557</v>
      </c>
      <c r="Z713" s="127">
        <v>44256</v>
      </c>
      <c r="AA713" s="127">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21558</v>
      </c>
      <c r="S714" s="194" t="s">
        <v>235</v>
      </c>
      <c r="T714" t="s">
        <v>64</v>
      </c>
      <c r="U714" t="s">
        <v>48</v>
      </c>
      <c r="V714" t="s">
        <v>49</v>
      </c>
      <c r="W714" t="s">
        <v>21559</v>
      </c>
      <c r="X714" s="127">
        <v>29853</v>
      </c>
      <c r="Y714" t="s">
        <v>21560</v>
      </c>
      <c r="Z714" s="127">
        <v>44256</v>
      </c>
      <c r="AA714" s="127">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16618</v>
      </c>
      <c r="X715" s="127">
        <v>28239</v>
      </c>
      <c r="Y715" t="s">
        <v>8560</v>
      </c>
      <c r="Z715" s="127">
        <v>44197</v>
      </c>
      <c r="AA715" s="127">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21561</v>
      </c>
      <c r="Q716" t="s">
        <v>21562</v>
      </c>
      <c r="R716" t="s">
        <v>21563</v>
      </c>
      <c r="S716" s="194" t="s">
        <v>235</v>
      </c>
      <c r="T716" t="s">
        <v>64</v>
      </c>
      <c r="U716" t="s">
        <v>48</v>
      </c>
      <c r="V716" t="s">
        <v>49</v>
      </c>
      <c r="W716" t="s">
        <v>21564</v>
      </c>
      <c r="X716" s="127">
        <v>29970</v>
      </c>
      <c r="Y716" t="s">
        <v>21565</v>
      </c>
      <c r="Z716" s="127">
        <v>44256</v>
      </c>
      <c r="AA716" s="127">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21566</v>
      </c>
      <c r="S717" s="194" t="s">
        <v>235</v>
      </c>
      <c r="T717" t="s">
        <v>64</v>
      </c>
      <c r="U717" t="s">
        <v>48</v>
      </c>
      <c r="V717" t="s">
        <v>49</v>
      </c>
      <c r="W717" t="s">
        <v>21567</v>
      </c>
      <c r="X717" s="127">
        <v>26350</v>
      </c>
      <c r="Y717" t="s">
        <v>21568</v>
      </c>
      <c r="Z717" s="127">
        <v>44256</v>
      </c>
      <c r="AA717" s="127">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21569</v>
      </c>
      <c r="Q718" t="s">
        <v>21570</v>
      </c>
      <c r="R718" t="s">
        <v>21571</v>
      </c>
      <c r="S718" s="194" t="s">
        <v>235</v>
      </c>
      <c r="T718" t="s">
        <v>64</v>
      </c>
      <c r="U718" t="s">
        <v>48</v>
      </c>
      <c r="V718" t="s">
        <v>49</v>
      </c>
      <c r="W718" t="s">
        <v>21572</v>
      </c>
      <c r="X718" s="127">
        <v>30969</v>
      </c>
      <c r="Y718" t="s">
        <v>21573</v>
      </c>
      <c r="Z718" s="127">
        <v>44256</v>
      </c>
      <c r="AA718" s="127">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21574</v>
      </c>
      <c r="S719" s="194" t="s">
        <v>235</v>
      </c>
      <c r="T719" t="s">
        <v>64</v>
      </c>
      <c r="U719" t="s">
        <v>48</v>
      </c>
      <c r="V719" t="s">
        <v>49</v>
      </c>
      <c r="W719" t="s">
        <v>21575</v>
      </c>
      <c r="X719" s="127">
        <v>34074</v>
      </c>
      <c r="Y719" t="s">
        <v>21576</v>
      </c>
      <c r="Z719" s="127">
        <v>44256</v>
      </c>
      <c r="AA719" s="127">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94" t="s">
        <v>235</v>
      </c>
      <c r="T720" t="s">
        <v>64</v>
      </c>
      <c r="U720" t="s">
        <v>48</v>
      </c>
      <c r="V720" t="s">
        <v>49</v>
      </c>
      <c r="W720" t="s">
        <v>21577</v>
      </c>
      <c r="X720" s="127">
        <v>26275</v>
      </c>
      <c r="Y720" t="s">
        <v>21578</v>
      </c>
      <c r="Z720" s="127">
        <v>44256</v>
      </c>
      <c r="AA720" s="127">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21579</v>
      </c>
      <c r="S721" s="194" t="s">
        <v>235</v>
      </c>
      <c r="T721" t="s">
        <v>64</v>
      </c>
      <c r="U721" t="s">
        <v>48</v>
      </c>
      <c r="V721" t="s">
        <v>49</v>
      </c>
      <c r="W721" t="s">
        <v>21580</v>
      </c>
      <c r="X721" s="127">
        <v>32682</v>
      </c>
      <c r="Y721" t="s">
        <v>21581</v>
      </c>
      <c r="Z721" s="127">
        <v>44256</v>
      </c>
      <c r="AA721" s="127">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21582</v>
      </c>
      <c r="S722" s="194" t="s">
        <v>235</v>
      </c>
      <c r="T722" t="s">
        <v>64</v>
      </c>
      <c r="U722" t="s">
        <v>48</v>
      </c>
      <c r="V722" t="s">
        <v>49</v>
      </c>
      <c r="W722" t="s">
        <v>21583</v>
      </c>
      <c r="X722" s="127">
        <v>29921</v>
      </c>
      <c r="Y722" t="s">
        <v>21584</v>
      </c>
      <c r="Z722" s="127">
        <v>44256</v>
      </c>
      <c r="AA722" s="127">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21585</v>
      </c>
      <c r="R723" t="s">
        <v>21586</v>
      </c>
      <c r="S723" s="194" t="s">
        <v>235</v>
      </c>
      <c r="T723" t="s">
        <v>64</v>
      </c>
      <c r="U723" t="s">
        <v>48</v>
      </c>
      <c r="V723" t="s">
        <v>49</v>
      </c>
      <c r="W723" t="s">
        <v>21587</v>
      </c>
      <c r="X723" s="127">
        <v>28440</v>
      </c>
      <c r="Y723" t="s">
        <v>21588</v>
      </c>
      <c r="Z723" s="127">
        <v>44256</v>
      </c>
      <c r="AA723" s="127">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21589</v>
      </c>
      <c r="S724" s="194" t="s">
        <v>235</v>
      </c>
      <c r="T724" t="s">
        <v>64</v>
      </c>
      <c r="U724" t="s">
        <v>48</v>
      </c>
      <c r="V724" t="s">
        <v>49</v>
      </c>
      <c r="W724" t="s">
        <v>21590</v>
      </c>
      <c r="X724" s="127">
        <v>30597</v>
      </c>
      <c r="Y724" t="s">
        <v>21591</v>
      </c>
      <c r="Z724" s="127">
        <v>44256</v>
      </c>
      <c r="AA724" s="127">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16619</v>
      </c>
      <c r="X725" s="127">
        <v>27131</v>
      </c>
      <c r="Y725" t="s">
        <v>8595</v>
      </c>
      <c r="Z725" s="127">
        <v>44197</v>
      </c>
      <c r="AA725" s="127">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21592</v>
      </c>
      <c r="Q726" t="s">
        <v>21592</v>
      </c>
      <c r="R726" t="s">
        <v>21593</v>
      </c>
      <c r="S726" s="194" t="s">
        <v>235</v>
      </c>
      <c r="T726" t="s">
        <v>64</v>
      </c>
      <c r="U726" t="s">
        <v>48</v>
      </c>
      <c r="V726" t="s">
        <v>49</v>
      </c>
      <c r="W726" t="s">
        <v>21594</v>
      </c>
      <c r="X726" s="127">
        <v>29200</v>
      </c>
      <c r="Y726" t="s">
        <v>21595</v>
      </c>
      <c r="Z726" s="127">
        <v>44256</v>
      </c>
      <c r="AA726" s="127">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21596</v>
      </c>
      <c r="S727" s="194" t="s">
        <v>235</v>
      </c>
      <c r="T727" t="s">
        <v>64</v>
      </c>
      <c r="U727" t="s">
        <v>48</v>
      </c>
      <c r="V727" t="s">
        <v>49</v>
      </c>
      <c r="W727" t="s">
        <v>21597</v>
      </c>
      <c r="X727" s="127">
        <v>25784</v>
      </c>
      <c r="Y727" t="s">
        <v>21598</v>
      </c>
      <c r="Z727" s="127">
        <v>44256</v>
      </c>
      <c r="AA727" s="127">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16620</v>
      </c>
      <c r="X728" s="127">
        <v>23156</v>
      </c>
      <c r="Y728" t="s">
        <v>8609</v>
      </c>
      <c r="Z728" s="127">
        <v>44197</v>
      </c>
      <c r="AA728" s="127">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16621</v>
      </c>
      <c r="X729" s="127">
        <v>28188</v>
      </c>
      <c r="Y729" t="s">
        <v>7966</v>
      </c>
      <c r="Z729" s="127">
        <v>44197</v>
      </c>
      <c r="AA729" s="127">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21599</v>
      </c>
      <c r="S730" s="194" t="s">
        <v>235</v>
      </c>
      <c r="T730" t="s">
        <v>64</v>
      </c>
      <c r="U730" t="s">
        <v>48</v>
      </c>
      <c r="V730" t="s">
        <v>49</v>
      </c>
      <c r="W730" t="s">
        <v>21600</v>
      </c>
      <c r="X730" s="127">
        <v>29536</v>
      </c>
      <c r="Y730" t="s">
        <v>21601</v>
      </c>
      <c r="Z730" s="127">
        <v>44323</v>
      </c>
      <c r="AA730" s="127">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21602</v>
      </c>
      <c r="Q731" t="s">
        <v>458</v>
      </c>
      <c r="R731" t="s">
        <v>21603</v>
      </c>
      <c r="S731" s="194" t="s">
        <v>235</v>
      </c>
      <c r="T731" t="s">
        <v>64</v>
      </c>
      <c r="U731" t="s">
        <v>48</v>
      </c>
      <c r="V731" t="s">
        <v>49</v>
      </c>
      <c r="W731" t="s">
        <v>21604</v>
      </c>
      <c r="X731" s="127">
        <v>29360</v>
      </c>
      <c r="Y731" t="s">
        <v>21605</v>
      </c>
      <c r="Z731" s="127">
        <v>44256</v>
      </c>
      <c r="AA731" s="127">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21606</v>
      </c>
      <c r="Q732" t="s">
        <v>183</v>
      </c>
      <c r="R732" t="s">
        <v>21607</v>
      </c>
      <c r="S732" s="194" t="s">
        <v>235</v>
      </c>
      <c r="T732" t="s">
        <v>64</v>
      </c>
      <c r="U732" t="s">
        <v>48</v>
      </c>
      <c r="V732" t="s">
        <v>49</v>
      </c>
      <c r="W732" t="s">
        <v>21608</v>
      </c>
      <c r="X732" s="127">
        <v>27519</v>
      </c>
      <c r="Y732" t="s">
        <v>21609</v>
      </c>
      <c r="Z732" s="127">
        <v>44256</v>
      </c>
      <c r="AA732" s="127">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16622</v>
      </c>
      <c r="P733" t="s">
        <v>21610</v>
      </c>
      <c r="Q733" t="s">
        <v>505</v>
      </c>
      <c r="R733" t="s">
        <v>21611</v>
      </c>
      <c r="S733" s="194" t="s">
        <v>235</v>
      </c>
      <c r="T733" t="s">
        <v>64</v>
      </c>
      <c r="U733" t="s">
        <v>48</v>
      </c>
      <c r="V733" t="s">
        <v>49</v>
      </c>
      <c r="W733" t="s">
        <v>21612</v>
      </c>
      <c r="X733" s="127">
        <v>29532</v>
      </c>
      <c r="Y733" t="s">
        <v>21613</v>
      </c>
      <c r="Z733" s="127">
        <v>44333</v>
      </c>
      <c r="AA733" s="127">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16623</v>
      </c>
      <c r="X734" s="127">
        <v>21713</v>
      </c>
      <c r="Y734" t="s">
        <v>8627</v>
      </c>
      <c r="Z734" s="127">
        <v>43525</v>
      </c>
      <c r="AA734" s="127">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16624</v>
      </c>
      <c r="X735" s="127">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16625</v>
      </c>
      <c r="X736" s="127">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21614</v>
      </c>
      <c r="S737" s="194" t="s">
        <v>235</v>
      </c>
      <c r="T737" t="s">
        <v>64</v>
      </c>
      <c r="U737" t="s">
        <v>48</v>
      </c>
      <c r="V737" t="s">
        <v>49</v>
      </c>
      <c r="W737" t="s">
        <v>21615</v>
      </c>
      <c r="X737" s="127">
        <v>30264</v>
      </c>
      <c r="Y737" t="s">
        <v>21616</v>
      </c>
      <c r="Z737" s="127">
        <v>44256</v>
      </c>
      <c r="AA737" s="127">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21617</v>
      </c>
      <c r="S738" s="194" t="s">
        <v>235</v>
      </c>
      <c r="T738" t="s">
        <v>64</v>
      </c>
      <c r="U738" t="s">
        <v>48</v>
      </c>
      <c r="V738" t="s">
        <v>49</v>
      </c>
      <c r="W738" t="s">
        <v>21618</v>
      </c>
      <c r="X738" s="127">
        <v>33650</v>
      </c>
      <c r="Y738" t="s">
        <v>21619</v>
      </c>
      <c r="Z738" s="127">
        <v>44256</v>
      </c>
      <c r="AA738" s="127">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21620</v>
      </c>
      <c r="S739" s="194" t="s">
        <v>235</v>
      </c>
      <c r="T739" t="s">
        <v>64</v>
      </c>
      <c r="U739" t="s">
        <v>48</v>
      </c>
      <c r="V739" t="s">
        <v>49</v>
      </c>
      <c r="W739" t="s">
        <v>21621</v>
      </c>
      <c r="X739" s="127">
        <v>30807</v>
      </c>
      <c r="Y739" t="s">
        <v>21622</v>
      </c>
      <c r="Z739" s="127">
        <v>44256</v>
      </c>
      <c r="AA739" s="127">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21570</v>
      </c>
      <c r="R740" t="s">
        <v>21623</v>
      </c>
      <c r="S740" s="194" t="s">
        <v>235</v>
      </c>
      <c r="T740" t="s">
        <v>64</v>
      </c>
      <c r="U740" t="s">
        <v>48</v>
      </c>
      <c r="V740" t="s">
        <v>49</v>
      </c>
      <c r="W740" t="s">
        <v>21624</v>
      </c>
      <c r="X740" s="127">
        <v>29380</v>
      </c>
      <c r="Y740" t="s">
        <v>21625</v>
      </c>
      <c r="Z740" s="127">
        <v>44256</v>
      </c>
      <c r="AA740" s="127">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16626</v>
      </c>
      <c r="X741" s="127">
        <v>25603</v>
      </c>
      <c r="Y741" t="s">
        <v>9288</v>
      </c>
      <c r="Z741" s="127">
        <v>43374</v>
      </c>
      <c r="AA741" s="127">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16627</v>
      </c>
      <c r="X742" s="127">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16628</v>
      </c>
      <c r="X743" s="127">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16629</v>
      </c>
      <c r="X744" s="127">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16630</v>
      </c>
      <c r="X745" s="127">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94" t="s">
        <v>235</v>
      </c>
      <c r="T746" t="s">
        <v>64</v>
      </c>
      <c r="U746" t="s">
        <v>48</v>
      </c>
      <c r="V746" t="s">
        <v>49</v>
      </c>
      <c r="W746" t="s">
        <v>21626</v>
      </c>
      <c r="X746" s="127">
        <v>33887</v>
      </c>
      <c r="Y746" t="s">
        <v>21627</v>
      </c>
      <c r="Z746" s="127">
        <v>44256</v>
      </c>
      <c r="AA746" s="127">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16631</v>
      </c>
      <c r="X747" s="127">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21628</v>
      </c>
      <c r="S748" s="194" t="s">
        <v>235</v>
      </c>
      <c r="T748" t="s">
        <v>64</v>
      </c>
      <c r="U748" t="s">
        <v>48</v>
      </c>
      <c r="V748" t="s">
        <v>49</v>
      </c>
      <c r="W748" t="s">
        <v>21629</v>
      </c>
      <c r="X748" s="127">
        <v>29188</v>
      </c>
      <c r="Y748" t="s">
        <v>21630</v>
      </c>
      <c r="Z748" s="127">
        <v>44256</v>
      </c>
      <c r="AA748" s="127">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16632</v>
      </c>
      <c r="X749" s="127">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16633</v>
      </c>
      <c r="P750" t="s">
        <v>608</v>
      </c>
      <c r="Q750" t="s">
        <v>21631</v>
      </c>
      <c r="R750" t="s">
        <v>21632</v>
      </c>
      <c r="S750" s="194" t="s">
        <v>235</v>
      </c>
      <c r="T750" t="s">
        <v>64</v>
      </c>
      <c r="U750" t="s">
        <v>48</v>
      </c>
      <c r="V750" t="s">
        <v>49</v>
      </c>
      <c r="W750" t="s">
        <v>21633</v>
      </c>
      <c r="X750" s="127">
        <v>35432</v>
      </c>
      <c r="Y750" t="s">
        <v>21634</v>
      </c>
      <c r="Z750" s="127">
        <v>44256</v>
      </c>
      <c r="AA750" s="127">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21635</v>
      </c>
      <c r="S751" s="194" t="s">
        <v>235</v>
      </c>
      <c r="T751" t="s">
        <v>64</v>
      </c>
      <c r="U751" t="s">
        <v>48</v>
      </c>
      <c r="V751" t="s">
        <v>49</v>
      </c>
      <c r="W751" t="s">
        <v>21636</v>
      </c>
      <c r="X751" s="127">
        <v>32245</v>
      </c>
      <c r="Y751" t="s">
        <v>21637</v>
      </c>
      <c r="Z751" s="127">
        <v>44256</v>
      </c>
      <c r="AA751" s="127">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16634</v>
      </c>
      <c r="X752" s="127">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16635</v>
      </c>
      <c r="X753" s="127">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16636</v>
      </c>
      <c r="P754" t="s">
        <v>87</v>
      </c>
      <c r="Q754" t="s">
        <v>88</v>
      </c>
      <c r="R754" t="s">
        <v>21638</v>
      </c>
      <c r="S754" s="194" t="s">
        <v>235</v>
      </c>
      <c r="T754" t="s">
        <v>64</v>
      </c>
      <c r="U754" t="s">
        <v>48</v>
      </c>
      <c r="V754" t="s">
        <v>49</v>
      </c>
      <c r="W754" t="s">
        <v>21639</v>
      </c>
      <c r="X754" s="127">
        <v>32964</v>
      </c>
      <c r="Y754" t="s">
        <v>21640</v>
      </c>
      <c r="Z754" s="127">
        <v>44386</v>
      </c>
      <c r="AA754" s="127">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16637</v>
      </c>
      <c r="X755" s="127">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94" t="s">
        <v>235</v>
      </c>
      <c r="T756" t="s">
        <v>64</v>
      </c>
      <c r="U756" t="s">
        <v>48</v>
      </c>
      <c r="V756" t="s">
        <v>49</v>
      </c>
      <c r="W756" t="s">
        <v>21641</v>
      </c>
      <c r="X756" s="127">
        <v>27182</v>
      </c>
      <c r="Y756" t="s">
        <v>21642</v>
      </c>
      <c r="Z756" s="127">
        <v>44256</v>
      </c>
      <c r="AA756" s="127">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21643</v>
      </c>
      <c r="S757" s="194" t="s">
        <v>235</v>
      </c>
      <c r="T757" t="s">
        <v>41</v>
      </c>
      <c r="U757" t="s">
        <v>48</v>
      </c>
      <c r="V757" t="s">
        <v>49</v>
      </c>
      <c r="W757" t="s">
        <v>21644</v>
      </c>
      <c r="X757" s="127">
        <v>29176</v>
      </c>
      <c r="Y757" t="s">
        <v>21645</v>
      </c>
      <c r="Z757" s="127">
        <v>44256</v>
      </c>
      <c r="AA757" s="127">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21646</v>
      </c>
      <c r="S758" s="194" t="s">
        <v>235</v>
      </c>
      <c r="T758" t="s">
        <v>41</v>
      </c>
      <c r="U758" t="s">
        <v>48</v>
      </c>
      <c r="V758" t="s">
        <v>49</v>
      </c>
      <c r="W758" t="s">
        <v>21647</v>
      </c>
      <c r="X758" s="127">
        <v>25769</v>
      </c>
      <c r="Y758" t="s">
        <v>21648</v>
      </c>
      <c r="Z758" s="127">
        <v>44256</v>
      </c>
      <c r="AA758" s="127">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16638</v>
      </c>
      <c r="P759" t="s">
        <v>218</v>
      </c>
      <c r="Q759" t="s">
        <v>339</v>
      </c>
      <c r="R759" t="s">
        <v>343</v>
      </c>
      <c r="S759" s="194" t="s">
        <v>235</v>
      </c>
      <c r="T759" t="s">
        <v>41</v>
      </c>
      <c r="U759" t="s">
        <v>48</v>
      </c>
      <c r="V759" t="s">
        <v>49</v>
      </c>
      <c r="W759" t="s">
        <v>21649</v>
      </c>
      <c r="X759" s="127">
        <v>24448</v>
      </c>
      <c r="Y759" t="s">
        <v>21650</v>
      </c>
      <c r="Z759" s="127">
        <v>44256</v>
      </c>
      <c r="AA759" s="127">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21651</v>
      </c>
      <c r="S760" s="194" t="s">
        <v>235</v>
      </c>
      <c r="T760" t="s">
        <v>41</v>
      </c>
      <c r="U760" t="s">
        <v>48</v>
      </c>
      <c r="V760" t="s">
        <v>49</v>
      </c>
      <c r="W760" t="s">
        <v>21652</v>
      </c>
      <c r="X760" s="127">
        <v>28525</v>
      </c>
      <c r="Y760" t="s">
        <v>21653</v>
      </c>
      <c r="Z760" s="127">
        <v>44256</v>
      </c>
      <c r="AA760" s="127">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94" t="s">
        <v>235</v>
      </c>
      <c r="T761" t="s">
        <v>41</v>
      </c>
      <c r="U761" t="s">
        <v>48</v>
      </c>
      <c r="V761" t="s">
        <v>49</v>
      </c>
      <c r="W761" t="s">
        <v>21654</v>
      </c>
      <c r="X761" s="127">
        <v>29619</v>
      </c>
      <c r="Y761" t="s">
        <v>21655</v>
      </c>
      <c r="Z761" s="127">
        <v>44256</v>
      </c>
      <c r="AA761" s="127">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21656</v>
      </c>
      <c r="S762" s="194" t="s">
        <v>235</v>
      </c>
      <c r="T762" t="s">
        <v>41</v>
      </c>
      <c r="U762" t="s">
        <v>48</v>
      </c>
      <c r="V762" t="s">
        <v>49</v>
      </c>
      <c r="W762" t="s">
        <v>21657</v>
      </c>
      <c r="X762" s="127">
        <v>30710</v>
      </c>
      <c r="Y762" t="s">
        <v>21658</v>
      </c>
      <c r="Z762" s="127">
        <v>44256</v>
      </c>
      <c r="AA762" s="127">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16639</v>
      </c>
      <c r="X763" s="127">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16640</v>
      </c>
      <c r="X764" s="127">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21659</v>
      </c>
      <c r="S765" s="194" t="s">
        <v>235</v>
      </c>
      <c r="T765" t="s">
        <v>102</v>
      </c>
      <c r="U765" t="s">
        <v>37</v>
      </c>
      <c r="V765" t="s">
        <v>49</v>
      </c>
      <c r="W765" t="s">
        <v>21660</v>
      </c>
      <c r="X765" s="127">
        <v>19586</v>
      </c>
      <c r="Y765" t="s">
        <v>21661</v>
      </c>
      <c r="Z765" s="127">
        <v>44197</v>
      </c>
      <c r="AA765" s="127">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16641</v>
      </c>
      <c r="X766" s="127">
        <v>23707</v>
      </c>
      <c r="Y766" t="s">
        <v>9345</v>
      </c>
      <c r="Z766" s="127">
        <v>43525</v>
      </c>
      <c r="AA766" s="127">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16642</v>
      </c>
      <c r="P767" t="s">
        <v>240</v>
      </c>
      <c r="Q767" t="s">
        <v>241</v>
      </c>
      <c r="R767" t="s">
        <v>21662</v>
      </c>
      <c r="S767" s="194" t="s">
        <v>235</v>
      </c>
      <c r="T767" t="s">
        <v>64</v>
      </c>
      <c r="U767" t="s">
        <v>48</v>
      </c>
      <c r="V767" t="s">
        <v>49</v>
      </c>
      <c r="W767" t="s">
        <v>21663</v>
      </c>
      <c r="X767" s="127">
        <v>31656</v>
      </c>
      <c r="Y767" t="s">
        <v>21664</v>
      </c>
      <c r="Z767" s="127">
        <v>44256</v>
      </c>
      <c r="AA767" s="127">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16643</v>
      </c>
      <c r="P768" t="s">
        <v>251</v>
      </c>
      <c r="Q768" t="s">
        <v>84</v>
      </c>
      <c r="R768" t="s">
        <v>21665</v>
      </c>
      <c r="S768" s="194" t="s">
        <v>235</v>
      </c>
      <c r="T768" t="s">
        <v>64</v>
      </c>
      <c r="U768" t="s">
        <v>48</v>
      </c>
      <c r="V768" t="s">
        <v>49</v>
      </c>
      <c r="W768" t="s">
        <v>21666</v>
      </c>
      <c r="X768" s="127">
        <v>31307</v>
      </c>
      <c r="Y768" t="s">
        <v>21667</v>
      </c>
      <c r="Z768" s="127">
        <v>44256</v>
      </c>
      <c r="AA768" s="127">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16644</v>
      </c>
      <c r="X769" s="127">
        <v>22183</v>
      </c>
      <c r="Y769" t="s">
        <v>9352</v>
      </c>
      <c r="Z769" s="127">
        <v>44197</v>
      </c>
      <c r="AA769" s="127">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16645</v>
      </c>
      <c r="X770" s="127">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16646</v>
      </c>
      <c r="X771" s="127">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16647</v>
      </c>
      <c r="X772" s="127">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21668</v>
      </c>
      <c r="S773" s="194" t="s">
        <v>235</v>
      </c>
      <c r="T773" t="s">
        <v>64</v>
      </c>
      <c r="U773" t="s">
        <v>48</v>
      </c>
      <c r="V773" t="s">
        <v>49</v>
      </c>
      <c r="W773" t="s">
        <v>21669</v>
      </c>
      <c r="X773" s="127">
        <v>33499</v>
      </c>
      <c r="Y773" t="s">
        <v>21670</v>
      </c>
      <c r="Z773" s="127">
        <v>44256</v>
      </c>
      <c r="AA773" s="127">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16648</v>
      </c>
      <c r="P774" t="s">
        <v>6820</v>
      </c>
      <c r="Q774" t="s">
        <v>121</v>
      </c>
      <c r="R774" t="s">
        <v>189</v>
      </c>
      <c r="S774" t="str">
        <f t="shared" ref="S774:S782" si="12">CONCATENATE(P774," ",Q774,","," ",R774)</f>
        <v>TREJOS QUILCA, GLADYS</v>
      </c>
      <c r="T774" t="s">
        <v>47</v>
      </c>
      <c r="U774" t="s">
        <v>48</v>
      </c>
      <c r="V774" t="s">
        <v>49</v>
      </c>
      <c r="W774" t="s">
        <v>16649</v>
      </c>
      <c r="X774" s="127">
        <v>22051</v>
      </c>
      <c r="Y774" t="s">
        <v>6821</v>
      </c>
      <c r="Z774" s="127">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16650</v>
      </c>
      <c r="P775" t="s">
        <v>11510</v>
      </c>
      <c r="Q775" t="s">
        <v>106</v>
      </c>
      <c r="R775" t="s">
        <v>21671</v>
      </c>
      <c r="S775" s="194" t="s">
        <v>235</v>
      </c>
      <c r="T775" t="s">
        <v>64</v>
      </c>
      <c r="U775" t="s">
        <v>48</v>
      </c>
      <c r="V775" t="s">
        <v>49</v>
      </c>
      <c r="W775" t="s">
        <v>21672</v>
      </c>
      <c r="X775" s="127">
        <v>28991</v>
      </c>
      <c r="Y775" t="s">
        <v>21673</v>
      </c>
      <c r="Z775" s="127">
        <v>44309</v>
      </c>
      <c r="AA775" s="127">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16651</v>
      </c>
      <c r="P776" t="s">
        <v>106</v>
      </c>
      <c r="Q776" t="s">
        <v>222</v>
      </c>
      <c r="R776" t="s">
        <v>578</v>
      </c>
      <c r="S776" s="194" t="s">
        <v>235</v>
      </c>
      <c r="T776" t="s">
        <v>64</v>
      </c>
      <c r="U776" t="s">
        <v>48</v>
      </c>
      <c r="V776" t="s">
        <v>49</v>
      </c>
      <c r="W776" t="s">
        <v>21674</v>
      </c>
      <c r="X776" s="127">
        <v>30305</v>
      </c>
      <c r="Y776" t="s">
        <v>21675</v>
      </c>
      <c r="Z776" s="127">
        <v>44501</v>
      </c>
      <c r="AA776" s="127">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16184</v>
      </c>
      <c r="W777" t="s">
        <v>16652</v>
      </c>
      <c r="X777" s="127">
        <v>28591</v>
      </c>
      <c r="Y777" t="s">
        <v>9368</v>
      </c>
      <c r="Z777" s="127">
        <v>44501</v>
      </c>
      <c r="AA777" s="127">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21676</v>
      </c>
      <c r="S778" s="194" t="s">
        <v>235</v>
      </c>
      <c r="T778" t="s">
        <v>41</v>
      </c>
      <c r="U778" t="s">
        <v>48</v>
      </c>
      <c r="V778" t="s">
        <v>49</v>
      </c>
      <c r="W778" t="s">
        <v>21677</v>
      </c>
      <c r="X778" s="127">
        <v>31990</v>
      </c>
      <c r="Y778" t="s">
        <v>21678</v>
      </c>
      <c r="Z778" s="127">
        <v>44256</v>
      </c>
      <c r="AA778" s="127">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21679</v>
      </c>
      <c r="S779" s="194" t="s">
        <v>235</v>
      </c>
      <c r="T779" t="s">
        <v>41</v>
      </c>
      <c r="U779" t="s">
        <v>48</v>
      </c>
      <c r="V779" t="s">
        <v>49</v>
      </c>
      <c r="W779" t="s">
        <v>21680</v>
      </c>
      <c r="X779" s="127">
        <v>25250</v>
      </c>
      <c r="Y779" t="s">
        <v>21681</v>
      </c>
      <c r="Z779" s="127">
        <v>44256</v>
      </c>
      <c r="AA779" s="127">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94" t="s">
        <v>235</v>
      </c>
      <c r="T780" t="s">
        <v>41</v>
      </c>
      <c r="U780" t="s">
        <v>48</v>
      </c>
      <c r="V780" t="s">
        <v>49</v>
      </c>
      <c r="W780" t="s">
        <v>21682</v>
      </c>
      <c r="X780" s="127">
        <v>31388</v>
      </c>
      <c r="Y780" t="s">
        <v>21683</v>
      </c>
      <c r="Z780" s="127">
        <v>44256</v>
      </c>
      <c r="AA780" s="127">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16653</v>
      </c>
      <c r="X781" s="127">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16654</v>
      </c>
      <c r="X782" s="127">
        <v>25459</v>
      </c>
      <c r="Y782" t="s">
        <v>9379</v>
      </c>
      <c r="AB782" t="s">
        <v>38</v>
      </c>
      <c r="AC782" t="s">
        <v>95</v>
      </c>
      <c r="AD782" t="s">
        <v>40</v>
      </c>
    </row>
    <row r="783" spans="1:30" x14ac:dyDescent="0.25">
      <c r="A783" t="s">
        <v>16656</v>
      </c>
      <c r="B783" t="s">
        <v>8634</v>
      </c>
      <c r="C783" t="s">
        <v>6849</v>
      </c>
      <c r="D783" t="s">
        <v>29</v>
      </c>
      <c r="E783" t="s">
        <v>491</v>
      </c>
      <c r="F783" t="s">
        <v>15339</v>
      </c>
      <c r="G783" t="s">
        <v>8636</v>
      </c>
      <c r="H783" t="s">
        <v>16655</v>
      </c>
      <c r="I783" t="s">
        <v>15340</v>
      </c>
      <c r="J783" t="s">
        <v>16656</v>
      </c>
      <c r="K783" t="s">
        <v>8638</v>
      </c>
      <c r="L783" t="s">
        <v>8638</v>
      </c>
      <c r="M783" t="s">
        <v>8639</v>
      </c>
      <c r="N783" t="s">
        <v>61</v>
      </c>
      <c r="O783" t="s">
        <v>15341</v>
      </c>
      <c r="P783" t="s">
        <v>273</v>
      </c>
      <c r="Q783" t="s">
        <v>261</v>
      </c>
      <c r="R783" t="s">
        <v>21684</v>
      </c>
      <c r="S783" s="194" t="s">
        <v>235</v>
      </c>
      <c r="T783" t="s">
        <v>8640</v>
      </c>
      <c r="U783" t="s">
        <v>48</v>
      </c>
      <c r="V783" t="s">
        <v>49</v>
      </c>
      <c r="W783" t="s">
        <v>21685</v>
      </c>
      <c r="X783" s="127">
        <v>36748</v>
      </c>
      <c r="Y783" t="s">
        <v>258</v>
      </c>
      <c r="Z783" s="127">
        <v>44256</v>
      </c>
      <c r="AA783" s="127">
        <v>44561</v>
      </c>
      <c r="AB783" t="s">
        <v>8641</v>
      </c>
      <c r="AC783" t="s">
        <v>65</v>
      </c>
      <c r="AD783" t="s">
        <v>40</v>
      </c>
    </row>
    <row r="784" spans="1:30" x14ac:dyDescent="0.25">
      <c r="A784" t="s">
        <v>16657</v>
      </c>
      <c r="B784" t="s">
        <v>8634</v>
      </c>
      <c r="C784" t="s">
        <v>6849</v>
      </c>
      <c r="D784" t="s">
        <v>29</v>
      </c>
      <c r="E784" t="s">
        <v>491</v>
      </c>
      <c r="F784" t="s">
        <v>15342</v>
      </c>
      <c r="G784" t="s">
        <v>8636</v>
      </c>
      <c r="H784" t="s">
        <v>16655</v>
      </c>
      <c r="I784" t="s">
        <v>15343</v>
      </c>
      <c r="J784" t="s">
        <v>16657</v>
      </c>
      <c r="K784" t="s">
        <v>8638</v>
      </c>
      <c r="L784" t="s">
        <v>8638</v>
      </c>
      <c r="M784" t="s">
        <v>8639</v>
      </c>
      <c r="N784" t="s">
        <v>61</v>
      </c>
      <c r="O784" t="s">
        <v>15341</v>
      </c>
      <c r="P784" t="s">
        <v>75</v>
      </c>
      <c r="Q784" t="s">
        <v>8678</v>
      </c>
      <c r="R784" t="s">
        <v>21686</v>
      </c>
      <c r="S784" s="194" t="s">
        <v>235</v>
      </c>
      <c r="T784" t="s">
        <v>8640</v>
      </c>
      <c r="U784" t="s">
        <v>48</v>
      </c>
      <c r="V784" t="s">
        <v>49</v>
      </c>
      <c r="W784" t="s">
        <v>21687</v>
      </c>
      <c r="X784" s="127">
        <v>32704</v>
      </c>
      <c r="Y784" t="s">
        <v>258</v>
      </c>
      <c r="Z784" s="127">
        <v>44256</v>
      </c>
      <c r="AA784" s="127">
        <v>44561</v>
      </c>
      <c r="AB784" t="s">
        <v>8641</v>
      </c>
      <c r="AC784" t="s">
        <v>65</v>
      </c>
      <c r="AD784" t="s">
        <v>40</v>
      </c>
    </row>
    <row r="785" spans="1:30" x14ac:dyDescent="0.25">
      <c r="A785" t="s">
        <v>16658</v>
      </c>
      <c r="B785" t="s">
        <v>8634</v>
      </c>
      <c r="C785" t="s">
        <v>6849</v>
      </c>
      <c r="D785" t="s">
        <v>29</v>
      </c>
      <c r="E785" t="s">
        <v>541</v>
      </c>
      <c r="F785" t="s">
        <v>15344</v>
      </c>
      <c r="G785" t="s">
        <v>8636</v>
      </c>
      <c r="H785" t="s">
        <v>16655</v>
      </c>
      <c r="I785" t="s">
        <v>15345</v>
      </c>
      <c r="J785" t="s">
        <v>16658</v>
      </c>
      <c r="K785" t="s">
        <v>8638</v>
      </c>
      <c r="L785" t="s">
        <v>8638</v>
      </c>
      <c r="M785" t="s">
        <v>8639</v>
      </c>
      <c r="N785" t="s">
        <v>61</v>
      </c>
      <c r="O785" t="s">
        <v>15341</v>
      </c>
      <c r="P785" t="s">
        <v>320</v>
      </c>
      <c r="Q785" t="s">
        <v>273</v>
      </c>
      <c r="R785" t="s">
        <v>21688</v>
      </c>
      <c r="S785" s="194" t="s">
        <v>235</v>
      </c>
      <c r="T785" t="s">
        <v>8640</v>
      </c>
      <c r="U785" t="s">
        <v>48</v>
      </c>
      <c r="V785" t="s">
        <v>49</v>
      </c>
      <c r="W785" t="s">
        <v>21689</v>
      </c>
      <c r="X785" s="127">
        <v>32475</v>
      </c>
      <c r="Y785" t="s">
        <v>258</v>
      </c>
      <c r="Z785" s="127">
        <v>44256</v>
      </c>
      <c r="AA785" s="127">
        <v>44561</v>
      </c>
      <c r="AB785" t="s">
        <v>8641</v>
      </c>
      <c r="AC785" t="s">
        <v>65</v>
      </c>
      <c r="AD785" t="s">
        <v>40</v>
      </c>
    </row>
    <row r="786" spans="1:30" x14ac:dyDescent="0.25">
      <c r="A786" t="s">
        <v>16659</v>
      </c>
      <c r="B786" t="s">
        <v>8634</v>
      </c>
      <c r="C786" t="s">
        <v>6849</v>
      </c>
      <c r="D786" t="s">
        <v>29</v>
      </c>
      <c r="E786" t="s">
        <v>491</v>
      </c>
      <c r="F786" t="s">
        <v>15346</v>
      </c>
      <c r="G786" t="s">
        <v>8636</v>
      </c>
      <c r="H786" t="s">
        <v>16655</v>
      </c>
      <c r="I786" t="s">
        <v>15347</v>
      </c>
      <c r="J786" t="s">
        <v>16659</v>
      </c>
      <c r="K786" t="s">
        <v>8638</v>
      </c>
      <c r="L786" t="s">
        <v>8638</v>
      </c>
      <c r="M786" t="s">
        <v>8639</v>
      </c>
      <c r="N786" t="s">
        <v>61</v>
      </c>
      <c r="O786" t="s">
        <v>15341</v>
      </c>
      <c r="P786" t="s">
        <v>266</v>
      </c>
      <c r="Q786" t="s">
        <v>75</v>
      </c>
      <c r="R786" t="s">
        <v>1041</v>
      </c>
      <c r="S786" s="194" t="s">
        <v>235</v>
      </c>
      <c r="T786" t="s">
        <v>8640</v>
      </c>
      <c r="U786" t="s">
        <v>48</v>
      </c>
      <c r="V786" t="s">
        <v>49</v>
      </c>
      <c r="W786" t="s">
        <v>21690</v>
      </c>
      <c r="X786" s="127">
        <v>29237</v>
      </c>
      <c r="Y786" t="s">
        <v>258</v>
      </c>
      <c r="Z786" s="127">
        <v>44256</v>
      </c>
      <c r="AA786" s="127">
        <v>44561</v>
      </c>
      <c r="AB786" t="s">
        <v>8641</v>
      </c>
      <c r="AC786" t="s">
        <v>65</v>
      </c>
      <c r="AD786" t="s">
        <v>40</v>
      </c>
    </row>
    <row r="787" spans="1:30" x14ac:dyDescent="0.25">
      <c r="A787" t="s">
        <v>16660</v>
      </c>
      <c r="B787" t="s">
        <v>8634</v>
      </c>
      <c r="C787" t="s">
        <v>6849</v>
      </c>
      <c r="D787" t="s">
        <v>29</v>
      </c>
      <c r="E787" t="s">
        <v>491</v>
      </c>
      <c r="F787" t="s">
        <v>15348</v>
      </c>
      <c r="G787" t="s">
        <v>8636</v>
      </c>
      <c r="H787" t="s">
        <v>16655</v>
      </c>
      <c r="I787" t="s">
        <v>15349</v>
      </c>
      <c r="J787" t="s">
        <v>16660</v>
      </c>
      <c r="K787" t="s">
        <v>8638</v>
      </c>
      <c r="L787" t="s">
        <v>8638</v>
      </c>
      <c r="M787" t="s">
        <v>8639</v>
      </c>
      <c r="N787" t="s">
        <v>61</v>
      </c>
      <c r="O787" t="s">
        <v>15341</v>
      </c>
      <c r="P787" t="s">
        <v>7647</v>
      </c>
      <c r="Q787" t="s">
        <v>618</v>
      </c>
      <c r="R787" t="s">
        <v>21691</v>
      </c>
      <c r="S787" s="194" t="s">
        <v>235</v>
      </c>
      <c r="T787" t="s">
        <v>8640</v>
      </c>
      <c r="U787" t="s">
        <v>48</v>
      </c>
      <c r="V787" t="s">
        <v>49</v>
      </c>
      <c r="W787" t="s">
        <v>21692</v>
      </c>
      <c r="X787" s="127">
        <v>35925</v>
      </c>
      <c r="Y787" t="s">
        <v>258</v>
      </c>
      <c r="Z787" s="127">
        <v>44256</v>
      </c>
      <c r="AA787" s="127">
        <v>44561</v>
      </c>
      <c r="AB787" t="s">
        <v>8641</v>
      </c>
      <c r="AC787" t="s">
        <v>65</v>
      </c>
      <c r="AD787" t="s">
        <v>40</v>
      </c>
    </row>
    <row r="788" spans="1:30" x14ac:dyDescent="0.25">
      <c r="A788" t="s">
        <v>16661</v>
      </c>
      <c r="B788" t="s">
        <v>8634</v>
      </c>
      <c r="C788" t="s">
        <v>6849</v>
      </c>
      <c r="D788" t="s">
        <v>29</v>
      </c>
      <c r="E788" t="s">
        <v>491</v>
      </c>
      <c r="F788" t="s">
        <v>15350</v>
      </c>
      <c r="G788" t="s">
        <v>8636</v>
      </c>
      <c r="H788" t="s">
        <v>16655</v>
      </c>
      <c r="I788" t="s">
        <v>15351</v>
      </c>
      <c r="J788" t="s">
        <v>16661</v>
      </c>
      <c r="K788" t="s">
        <v>8638</v>
      </c>
      <c r="L788" t="s">
        <v>8638</v>
      </c>
      <c r="M788" t="s">
        <v>8639</v>
      </c>
      <c r="N788" t="s">
        <v>61</v>
      </c>
      <c r="O788" t="s">
        <v>15341</v>
      </c>
      <c r="P788" t="s">
        <v>106</v>
      </c>
      <c r="Q788" t="s">
        <v>289</v>
      </c>
      <c r="R788" t="s">
        <v>21693</v>
      </c>
      <c r="S788" s="194" t="s">
        <v>235</v>
      </c>
      <c r="T788" t="s">
        <v>8640</v>
      </c>
      <c r="U788" t="s">
        <v>48</v>
      </c>
      <c r="V788" t="s">
        <v>49</v>
      </c>
      <c r="W788" t="s">
        <v>21694</v>
      </c>
      <c r="X788" s="127">
        <v>36902</v>
      </c>
      <c r="Y788" t="s">
        <v>258</v>
      </c>
      <c r="Z788" s="127">
        <v>44256</v>
      </c>
      <c r="AA788" s="127">
        <v>44561</v>
      </c>
      <c r="AB788" t="s">
        <v>8641</v>
      </c>
      <c r="AC788" t="s">
        <v>65</v>
      </c>
      <c r="AD788" t="s">
        <v>40</v>
      </c>
    </row>
    <row r="789" spans="1:30" x14ac:dyDescent="0.25">
      <c r="A789" t="s">
        <v>16662</v>
      </c>
      <c r="B789" t="s">
        <v>8634</v>
      </c>
      <c r="C789" t="s">
        <v>6849</v>
      </c>
      <c r="D789" t="s">
        <v>29</v>
      </c>
      <c r="E789" t="s">
        <v>491</v>
      </c>
      <c r="F789" t="s">
        <v>15352</v>
      </c>
      <c r="G789" t="s">
        <v>8636</v>
      </c>
      <c r="H789" t="s">
        <v>16655</v>
      </c>
      <c r="I789" t="s">
        <v>6127</v>
      </c>
      <c r="J789" t="s">
        <v>16662</v>
      </c>
      <c r="K789" t="s">
        <v>8638</v>
      </c>
      <c r="L789" t="s">
        <v>8638</v>
      </c>
      <c r="M789" t="s">
        <v>8639</v>
      </c>
      <c r="N789" t="s">
        <v>61</v>
      </c>
      <c r="O789" t="s">
        <v>15341</v>
      </c>
      <c r="P789" t="s">
        <v>7647</v>
      </c>
      <c r="Q789" t="s">
        <v>618</v>
      </c>
      <c r="R789" t="s">
        <v>21695</v>
      </c>
      <c r="S789" s="194" t="s">
        <v>235</v>
      </c>
      <c r="T789" t="s">
        <v>8640</v>
      </c>
      <c r="U789" t="s">
        <v>48</v>
      </c>
      <c r="V789" t="s">
        <v>49</v>
      </c>
      <c r="W789" t="s">
        <v>21696</v>
      </c>
      <c r="X789" s="127">
        <v>36828</v>
      </c>
      <c r="Y789" t="s">
        <v>258</v>
      </c>
      <c r="Z789" s="127">
        <v>44256</v>
      </c>
      <c r="AA789" s="127">
        <v>44561</v>
      </c>
      <c r="AB789" t="s">
        <v>8641</v>
      </c>
      <c r="AC789" t="s">
        <v>65</v>
      </c>
      <c r="AD789" t="s">
        <v>40</v>
      </c>
    </row>
    <row r="790" spans="1:30" x14ac:dyDescent="0.25">
      <c r="A790" t="s">
        <v>16663</v>
      </c>
      <c r="B790" t="s">
        <v>8634</v>
      </c>
      <c r="C790" t="s">
        <v>6849</v>
      </c>
      <c r="D790" t="s">
        <v>29</v>
      </c>
      <c r="E790" t="s">
        <v>491</v>
      </c>
      <c r="F790" t="s">
        <v>15353</v>
      </c>
      <c r="G790" t="s">
        <v>8636</v>
      </c>
      <c r="H790" t="s">
        <v>16655</v>
      </c>
      <c r="I790" t="s">
        <v>15354</v>
      </c>
      <c r="J790" t="s">
        <v>16663</v>
      </c>
      <c r="K790" t="s">
        <v>8638</v>
      </c>
      <c r="L790" t="s">
        <v>8638</v>
      </c>
      <c r="M790" t="s">
        <v>8639</v>
      </c>
      <c r="N790" t="s">
        <v>61</v>
      </c>
      <c r="O790" t="s">
        <v>15341</v>
      </c>
      <c r="P790" t="s">
        <v>9777</v>
      </c>
      <c r="Q790" t="s">
        <v>171</v>
      </c>
      <c r="R790" t="s">
        <v>21697</v>
      </c>
      <c r="S790" s="194" t="s">
        <v>235</v>
      </c>
      <c r="T790" t="s">
        <v>8640</v>
      </c>
      <c r="U790" t="s">
        <v>48</v>
      </c>
      <c r="V790" t="s">
        <v>49</v>
      </c>
      <c r="W790" t="s">
        <v>21698</v>
      </c>
      <c r="X790" s="127">
        <v>36161</v>
      </c>
      <c r="Y790" t="s">
        <v>258</v>
      </c>
      <c r="Z790" s="127">
        <v>44256</v>
      </c>
      <c r="AA790" s="127">
        <v>44561</v>
      </c>
      <c r="AB790" t="s">
        <v>8641</v>
      </c>
      <c r="AC790" t="s">
        <v>65</v>
      </c>
      <c r="AD790" t="s">
        <v>40</v>
      </c>
    </row>
    <row r="791" spans="1:30" x14ac:dyDescent="0.25">
      <c r="A791" t="s">
        <v>16664</v>
      </c>
      <c r="B791" t="s">
        <v>8634</v>
      </c>
      <c r="C791" t="s">
        <v>6849</v>
      </c>
      <c r="D791" t="s">
        <v>29</v>
      </c>
      <c r="E791" t="s">
        <v>491</v>
      </c>
      <c r="F791" t="s">
        <v>15355</v>
      </c>
      <c r="G791" t="s">
        <v>8636</v>
      </c>
      <c r="H791" t="s">
        <v>16655</v>
      </c>
      <c r="I791" t="s">
        <v>15356</v>
      </c>
      <c r="J791" t="s">
        <v>16664</v>
      </c>
      <c r="K791" t="s">
        <v>8638</v>
      </c>
      <c r="L791" t="s">
        <v>8638</v>
      </c>
      <c r="M791" t="s">
        <v>8639</v>
      </c>
      <c r="N791" t="s">
        <v>61</v>
      </c>
      <c r="O791" t="s">
        <v>15341</v>
      </c>
      <c r="P791" t="s">
        <v>133</v>
      </c>
      <c r="Q791" t="s">
        <v>88</v>
      </c>
      <c r="R791" t="s">
        <v>21699</v>
      </c>
      <c r="S791" s="194" t="s">
        <v>235</v>
      </c>
      <c r="T791" t="s">
        <v>8640</v>
      </c>
      <c r="U791" t="s">
        <v>48</v>
      </c>
      <c r="V791" t="s">
        <v>49</v>
      </c>
      <c r="W791" t="s">
        <v>21700</v>
      </c>
      <c r="X791" s="127">
        <v>35842</v>
      </c>
      <c r="Y791" t="s">
        <v>258</v>
      </c>
      <c r="Z791" s="127">
        <v>44256</v>
      </c>
      <c r="AA791" s="127">
        <v>44561</v>
      </c>
      <c r="AB791" t="s">
        <v>8641</v>
      </c>
      <c r="AC791" t="s">
        <v>65</v>
      </c>
      <c r="AD791" t="s">
        <v>40</v>
      </c>
    </row>
    <row r="792" spans="1:30" x14ac:dyDescent="0.25">
      <c r="A792" t="s">
        <v>16665</v>
      </c>
      <c r="B792" t="s">
        <v>8634</v>
      </c>
      <c r="C792" t="s">
        <v>6849</v>
      </c>
      <c r="D792" t="s">
        <v>29</v>
      </c>
      <c r="E792" t="s">
        <v>491</v>
      </c>
      <c r="F792" t="s">
        <v>15357</v>
      </c>
      <c r="G792" t="s">
        <v>8636</v>
      </c>
      <c r="H792" t="s">
        <v>16655</v>
      </c>
      <c r="I792" t="s">
        <v>15358</v>
      </c>
      <c r="J792" t="s">
        <v>16665</v>
      </c>
      <c r="K792" t="s">
        <v>8638</v>
      </c>
      <c r="L792" t="s">
        <v>8638</v>
      </c>
      <c r="M792" t="s">
        <v>8639</v>
      </c>
      <c r="N792" t="s">
        <v>61</v>
      </c>
      <c r="O792" t="s">
        <v>15341</v>
      </c>
      <c r="P792" t="s">
        <v>7459</v>
      </c>
      <c r="Q792" t="s">
        <v>159</v>
      </c>
      <c r="R792" t="s">
        <v>21701</v>
      </c>
      <c r="S792" s="194" t="s">
        <v>235</v>
      </c>
      <c r="T792" t="s">
        <v>8640</v>
      </c>
      <c r="U792" t="s">
        <v>48</v>
      </c>
      <c r="V792" t="s">
        <v>49</v>
      </c>
      <c r="W792" t="s">
        <v>21702</v>
      </c>
      <c r="X792" s="127">
        <v>27459</v>
      </c>
      <c r="Y792" t="s">
        <v>258</v>
      </c>
      <c r="Z792" s="127">
        <v>44256</v>
      </c>
      <c r="AA792" s="127">
        <v>44561</v>
      </c>
      <c r="AB792" t="s">
        <v>8641</v>
      </c>
      <c r="AC792" t="s">
        <v>65</v>
      </c>
      <c r="AD792" t="s">
        <v>40</v>
      </c>
    </row>
    <row r="793" spans="1:30" x14ac:dyDescent="0.25">
      <c r="A793" t="s">
        <v>16666</v>
      </c>
      <c r="B793" t="s">
        <v>8634</v>
      </c>
      <c r="C793" t="s">
        <v>6849</v>
      </c>
      <c r="D793" t="s">
        <v>29</v>
      </c>
      <c r="E793" t="s">
        <v>491</v>
      </c>
      <c r="F793" t="s">
        <v>15359</v>
      </c>
      <c r="G793" t="s">
        <v>8636</v>
      </c>
      <c r="H793" t="s">
        <v>16655</v>
      </c>
      <c r="I793" t="s">
        <v>15360</v>
      </c>
      <c r="J793" t="s">
        <v>16666</v>
      </c>
      <c r="K793" t="s">
        <v>8638</v>
      </c>
      <c r="L793" t="s">
        <v>8638</v>
      </c>
      <c r="M793" t="s">
        <v>8639</v>
      </c>
      <c r="N793" t="s">
        <v>61</v>
      </c>
      <c r="O793" t="s">
        <v>15341</v>
      </c>
      <c r="P793" t="s">
        <v>75</v>
      </c>
      <c r="Q793" t="s">
        <v>21703</v>
      </c>
      <c r="R793" t="s">
        <v>912</v>
      </c>
      <c r="S793" s="194" t="s">
        <v>235</v>
      </c>
      <c r="T793" t="s">
        <v>8640</v>
      </c>
      <c r="U793" t="s">
        <v>48</v>
      </c>
      <c r="V793" t="s">
        <v>49</v>
      </c>
      <c r="W793" t="s">
        <v>21704</v>
      </c>
      <c r="X793" s="127">
        <v>36553</v>
      </c>
      <c r="Y793" t="s">
        <v>258</v>
      </c>
      <c r="Z793" s="127">
        <v>44256</v>
      </c>
      <c r="AA793" s="127">
        <v>44561</v>
      </c>
      <c r="AB793" t="s">
        <v>8641</v>
      </c>
      <c r="AC793" t="s">
        <v>65</v>
      </c>
      <c r="AD793" t="s">
        <v>40</v>
      </c>
    </row>
    <row r="794" spans="1:30" x14ac:dyDescent="0.25">
      <c r="A794" t="s">
        <v>16667</v>
      </c>
      <c r="B794" t="s">
        <v>8634</v>
      </c>
      <c r="C794" t="s">
        <v>6849</v>
      </c>
      <c r="D794" t="s">
        <v>29</v>
      </c>
      <c r="E794" t="s">
        <v>491</v>
      </c>
      <c r="F794" t="s">
        <v>15361</v>
      </c>
      <c r="G794" t="s">
        <v>8636</v>
      </c>
      <c r="H794" t="s">
        <v>16655</v>
      </c>
      <c r="I794" t="s">
        <v>15362</v>
      </c>
      <c r="J794" t="s">
        <v>16667</v>
      </c>
      <c r="K794" t="s">
        <v>8638</v>
      </c>
      <c r="L794" t="s">
        <v>8638</v>
      </c>
      <c r="M794" t="s">
        <v>8639</v>
      </c>
      <c r="N794" t="s">
        <v>61</v>
      </c>
      <c r="O794" t="s">
        <v>15341</v>
      </c>
      <c r="P794" t="s">
        <v>74</v>
      </c>
      <c r="Q794" t="s">
        <v>549</v>
      </c>
      <c r="R794" t="s">
        <v>21705</v>
      </c>
      <c r="S794" s="194" t="s">
        <v>235</v>
      </c>
      <c r="T794" t="s">
        <v>8640</v>
      </c>
      <c r="U794" t="s">
        <v>48</v>
      </c>
      <c r="V794" t="s">
        <v>49</v>
      </c>
      <c r="W794" t="s">
        <v>21706</v>
      </c>
      <c r="X794" s="127">
        <v>37374</v>
      </c>
      <c r="Y794" t="s">
        <v>258</v>
      </c>
      <c r="Z794" s="127">
        <v>44470</v>
      </c>
      <c r="AA794" s="127">
        <v>44561</v>
      </c>
      <c r="AB794" t="s">
        <v>8641</v>
      </c>
      <c r="AC794" t="s">
        <v>65</v>
      </c>
      <c r="AD794" t="s">
        <v>40</v>
      </c>
    </row>
    <row r="795" spans="1:30" x14ac:dyDescent="0.25">
      <c r="A795" t="s">
        <v>16668</v>
      </c>
      <c r="B795" t="s">
        <v>8634</v>
      </c>
      <c r="C795" t="s">
        <v>6849</v>
      </c>
      <c r="D795" t="s">
        <v>29</v>
      </c>
      <c r="E795" t="s">
        <v>491</v>
      </c>
      <c r="F795" t="s">
        <v>15363</v>
      </c>
      <c r="G795" t="s">
        <v>8636</v>
      </c>
      <c r="H795" t="s">
        <v>16655</v>
      </c>
      <c r="I795" t="s">
        <v>15364</v>
      </c>
      <c r="J795" t="s">
        <v>16668</v>
      </c>
      <c r="K795" t="s">
        <v>8638</v>
      </c>
      <c r="L795" t="s">
        <v>8638</v>
      </c>
      <c r="M795" t="s">
        <v>8639</v>
      </c>
      <c r="N795" t="s">
        <v>61</v>
      </c>
      <c r="O795" t="s">
        <v>15341</v>
      </c>
      <c r="P795" t="s">
        <v>75</v>
      </c>
      <c r="Q795" t="s">
        <v>193</v>
      </c>
      <c r="R795" t="s">
        <v>21707</v>
      </c>
      <c r="S795" s="194" t="s">
        <v>235</v>
      </c>
      <c r="T795" t="s">
        <v>8640</v>
      </c>
      <c r="U795" t="s">
        <v>48</v>
      </c>
      <c r="V795" t="s">
        <v>49</v>
      </c>
      <c r="W795" t="s">
        <v>21708</v>
      </c>
      <c r="X795" s="127">
        <v>35107</v>
      </c>
      <c r="Y795" t="s">
        <v>258</v>
      </c>
      <c r="Z795" s="127">
        <v>44287</v>
      </c>
      <c r="AA795" s="127">
        <v>44561</v>
      </c>
      <c r="AB795" t="s">
        <v>8641</v>
      </c>
      <c r="AC795" t="s">
        <v>65</v>
      </c>
      <c r="AD795" t="s">
        <v>40</v>
      </c>
    </row>
    <row r="796" spans="1:30" x14ac:dyDescent="0.25">
      <c r="A796" t="s">
        <v>16669</v>
      </c>
      <c r="B796" t="s">
        <v>8634</v>
      </c>
      <c r="C796" t="s">
        <v>6849</v>
      </c>
      <c r="D796" t="s">
        <v>29</v>
      </c>
      <c r="E796" t="s">
        <v>491</v>
      </c>
      <c r="F796" t="s">
        <v>15365</v>
      </c>
      <c r="G796" t="s">
        <v>8636</v>
      </c>
      <c r="H796" t="s">
        <v>16655</v>
      </c>
      <c r="I796" t="s">
        <v>15366</v>
      </c>
      <c r="J796" t="s">
        <v>16669</v>
      </c>
      <c r="K796" t="s">
        <v>8638</v>
      </c>
      <c r="L796" t="s">
        <v>8638</v>
      </c>
      <c r="M796" t="s">
        <v>8639</v>
      </c>
      <c r="N796" t="s">
        <v>61</v>
      </c>
      <c r="O796" t="s">
        <v>15341</v>
      </c>
      <c r="P796" t="s">
        <v>460</v>
      </c>
      <c r="Q796" t="s">
        <v>75</v>
      </c>
      <c r="R796" t="s">
        <v>79</v>
      </c>
      <c r="S796" s="194" t="s">
        <v>235</v>
      </c>
      <c r="T796" t="s">
        <v>8640</v>
      </c>
      <c r="U796" t="s">
        <v>48</v>
      </c>
      <c r="V796" t="s">
        <v>49</v>
      </c>
      <c r="W796" t="s">
        <v>21709</v>
      </c>
      <c r="X796" s="127">
        <v>34792</v>
      </c>
      <c r="Y796" t="s">
        <v>258</v>
      </c>
      <c r="Z796" s="127">
        <v>44256</v>
      </c>
      <c r="AA796" s="127">
        <v>44561</v>
      </c>
      <c r="AB796" t="s">
        <v>8641</v>
      </c>
      <c r="AC796" t="s">
        <v>65</v>
      </c>
      <c r="AD796" t="s">
        <v>40</v>
      </c>
    </row>
    <row r="797" spans="1:30" x14ac:dyDescent="0.25">
      <c r="A797" t="s">
        <v>16670</v>
      </c>
      <c r="B797" t="s">
        <v>8634</v>
      </c>
      <c r="C797" t="s">
        <v>6849</v>
      </c>
      <c r="D797" t="s">
        <v>29</v>
      </c>
      <c r="E797" t="s">
        <v>491</v>
      </c>
      <c r="F797" t="s">
        <v>15367</v>
      </c>
      <c r="G797" t="s">
        <v>8636</v>
      </c>
      <c r="H797" t="s">
        <v>16655</v>
      </c>
      <c r="I797" t="s">
        <v>15368</v>
      </c>
      <c r="J797" t="s">
        <v>16670</v>
      </c>
      <c r="K797" t="s">
        <v>8638</v>
      </c>
      <c r="L797" t="s">
        <v>8638</v>
      </c>
      <c r="M797" t="s">
        <v>8639</v>
      </c>
      <c r="N797" t="s">
        <v>61</v>
      </c>
      <c r="O797" t="s">
        <v>15341</v>
      </c>
      <c r="P797" t="s">
        <v>266</v>
      </c>
      <c r="Q797" t="s">
        <v>76</v>
      </c>
      <c r="R797" t="s">
        <v>21710</v>
      </c>
      <c r="S797" s="194" t="s">
        <v>235</v>
      </c>
      <c r="T797" t="s">
        <v>8640</v>
      </c>
      <c r="U797" t="s">
        <v>48</v>
      </c>
      <c r="V797" t="s">
        <v>49</v>
      </c>
      <c r="W797" t="s">
        <v>21711</v>
      </c>
      <c r="X797" s="127">
        <v>35509</v>
      </c>
      <c r="Y797" t="s">
        <v>258</v>
      </c>
      <c r="Z797" s="127">
        <v>44256</v>
      </c>
      <c r="AA797" s="127">
        <v>44561</v>
      </c>
      <c r="AB797" t="s">
        <v>8641</v>
      </c>
      <c r="AC797" t="s">
        <v>65</v>
      </c>
      <c r="AD797" t="s">
        <v>40</v>
      </c>
    </row>
    <row r="798" spans="1:30" x14ac:dyDescent="0.25">
      <c r="A798" t="s">
        <v>16671</v>
      </c>
      <c r="B798" t="s">
        <v>8634</v>
      </c>
      <c r="C798" t="s">
        <v>6849</v>
      </c>
      <c r="D798" t="s">
        <v>29</v>
      </c>
      <c r="E798" t="s">
        <v>491</v>
      </c>
      <c r="F798" t="s">
        <v>15369</v>
      </c>
      <c r="G798" t="s">
        <v>8636</v>
      </c>
      <c r="H798" t="s">
        <v>16655</v>
      </c>
      <c r="I798" t="s">
        <v>15370</v>
      </c>
      <c r="J798" t="s">
        <v>16671</v>
      </c>
      <c r="K798" t="s">
        <v>8638</v>
      </c>
      <c r="L798" t="s">
        <v>8638</v>
      </c>
      <c r="M798" t="s">
        <v>8639</v>
      </c>
      <c r="N798" t="s">
        <v>61</v>
      </c>
      <c r="O798" t="s">
        <v>15341</v>
      </c>
      <c r="P798" t="s">
        <v>20935</v>
      </c>
      <c r="Q798" t="s">
        <v>237</v>
      </c>
      <c r="R798" t="s">
        <v>335</v>
      </c>
      <c r="S798" s="194" t="s">
        <v>235</v>
      </c>
      <c r="T798" t="s">
        <v>8640</v>
      </c>
      <c r="U798" t="s">
        <v>48</v>
      </c>
      <c r="V798" t="s">
        <v>49</v>
      </c>
      <c r="W798" t="s">
        <v>21712</v>
      </c>
      <c r="X798" s="127">
        <v>29976</v>
      </c>
      <c r="Y798" t="s">
        <v>258</v>
      </c>
      <c r="Z798" s="127">
        <v>44256</v>
      </c>
      <c r="AA798" s="127">
        <v>44561</v>
      </c>
      <c r="AB798" t="s">
        <v>8641</v>
      </c>
      <c r="AC798" t="s">
        <v>65</v>
      </c>
      <c r="AD798" t="s">
        <v>40</v>
      </c>
    </row>
    <row r="799" spans="1:30" x14ac:dyDescent="0.25">
      <c r="A799" t="s">
        <v>16672</v>
      </c>
      <c r="B799" t="s">
        <v>8634</v>
      </c>
      <c r="C799" t="s">
        <v>6849</v>
      </c>
      <c r="D799" t="s">
        <v>29</v>
      </c>
      <c r="E799" t="s">
        <v>491</v>
      </c>
      <c r="F799" t="s">
        <v>15371</v>
      </c>
      <c r="G799" t="s">
        <v>8636</v>
      </c>
      <c r="H799" t="s">
        <v>16655</v>
      </c>
      <c r="I799" t="s">
        <v>15372</v>
      </c>
      <c r="J799" t="s">
        <v>16672</v>
      </c>
      <c r="K799" t="s">
        <v>8638</v>
      </c>
      <c r="L799" t="s">
        <v>8638</v>
      </c>
      <c r="M799" t="s">
        <v>8639</v>
      </c>
      <c r="N799" t="s">
        <v>61</v>
      </c>
      <c r="O799" t="s">
        <v>15341</v>
      </c>
      <c r="P799" t="s">
        <v>305</v>
      </c>
      <c r="Q799" t="s">
        <v>529</v>
      </c>
      <c r="R799" t="s">
        <v>21713</v>
      </c>
      <c r="S799" s="194" t="s">
        <v>235</v>
      </c>
      <c r="T799" t="s">
        <v>8640</v>
      </c>
      <c r="U799" t="s">
        <v>48</v>
      </c>
      <c r="V799" t="s">
        <v>49</v>
      </c>
      <c r="W799" t="s">
        <v>21714</v>
      </c>
      <c r="X799" s="127">
        <v>28664</v>
      </c>
      <c r="Y799" t="s">
        <v>258</v>
      </c>
      <c r="Z799" s="127">
        <v>44256</v>
      </c>
      <c r="AA799" s="127">
        <v>44561</v>
      </c>
      <c r="AB799" t="s">
        <v>8641</v>
      </c>
      <c r="AC799" t="s">
        <v>65</v>
      </c>
      <c r="AD799" t="s">
        <v>40</v>
      </c>
    </row>
    <row r="800" spans="1:30" x14ac:dyDescent="0.25">
      <c r="A800" t="s">
        <v>16673</v>
      </c>
      <c r="B800" t="s">
        <v>8634</v>
      </c>
      <c r="C800" t="s">
        <v>6849</v>
      </c>
      <c r="D800" t="s">
        <v>29</v>
      </c>
      <c r="E800" t="s">
        <v>491</v>
      </c>
      <c r="F800" t="s">
        <v>15373</v>
      </c>
      <c r="G800" t="s">
        <v>8636</v>
      </c>
      <c r="H800" t="s">
        <v>16655</v>
      </c>
      <c r="I800" t="s">
        <v>15374</v>
      </c>
      <c r="J800" t="s">
        <v>16673</v>
      </c>
      <c r="K800" t="s">
        <v>8638</v>
      </c>
      <c r="L800" t="s">
        <v>8638</v>
      </c>
      <c r="M800" t="s">
        <v>8639</v>
      </c>
      <c r="N800" t="s">
        <v>61</v>
      </c>
      <c r="O800" t="s">
        <v>15341</v>
      </c>
      <c r="P800" t="s">
        <v>184</v>
      </c>
      <c r="Q800" t="s">
        <v>21715</v>
      </c>
      <c r="R800" t="s">
        <v>8568</v>
      </c>
      <c r="S800" s="194" t="s">
        <v>235</v>
      </c>
      <c r="T800" t="s">
        <v>8640</v>
      </c>
      <c r="U800" t="s">
        <v>48</v>
      </c>
      <c r="V800" t="s">
        <v>49</v>
      </c>
      <c r="W800" t="s">
        <v>21716</v>
      </c>
      <c r="X800" s="127">
        <v>33408</v>
      </c>
      <c r="Y800" t="s">
        <v>258</v>
      </c>
      <c r="Z800" s="127">
        <v>44256</v>
      </c>
      <c r="AA800" s="127">
        <v>44561</v>
      </c>
      <c r="AB800" t="s">
        <v>8641</v>
      </c>
      <c r="AC800" t="s">
        <v>65</v>
      </c>
      <c r="AD800" t="s">
        <v>40</v>
      </c>
    </row>
    <row r="801" spans="1:30" x14ac:dyDescent="0.25">
      <c r="A801" t="s">
        <v>16674</v>
      </c>
      <c r="B801" t="s">
        <v>8634</v>
      </c>
      <c r="C801" t="s">
        <v>6849</v>
      </c>
      <c r="D801" t="s">
        <v>29</v>
      </c>
      <c r="E801" t="s">
        <v>491</v>
      </c>
      <c r="F801" t="s">
        <v>15375</v>
      </c>
      <c r="G801" t="s">
        <v>8636</v>
      </c>
      <c r="H801" t="s">
        <v>16655</v>
      </c>
      <c r="I801" t="s">
        <v>15376</v>
      </c>
      <c r="J801" t="s">
        <v>16674</v>
      </c>
      <c r="K801" t="s">
        <v>8638</v>
      </c>
      <c r="L801" t="s">
        <v>8638</v>
      </c>
      <c r="M801" t="s">
        <v>8639</v>
      </c>
      <c r="N801" t="s">
        <v>61</v>
      </c>
      <c r="O801" t="s">
        <v>15341</v>
      </c>
      <c r="P801" t="s">
        <v>126</v>
      </c>
      <c r="Q801" t="s">
        <v>75</v>
      </c>
      <c r="R801" t="s">
        <v>21717</v>
      </c>
      <c r="S801" s="194" t="s">
        <v>235</v>
      </c>
      <c r="T801" t="s">
        <v>8640</v>
      </c>
      <c r="U801" t="s">
        <v>48</v>
      </c>
      <c r="V801" t="s">
        <v>49</v>
      </c>
      <c r="W801" t="s">
        <v>21718</v>
      </c>
      <c r="X801" s="127">
        <v>34814</v>
      </c>
      <c r="Y801" t="s">
        <v>258</v>
      </c>
      <c r="Z801" s="127">
        <v>44256</v>
      </c>
      <c r="AA801" s="127">
        <v>44561</v>
      </c>
      <c r="AB801" t="s">
        <v>8641</v>
      </c>
      <c r="AC801" t="s">
        <v>65</v>
      </c>
      <c r="AD801" t="s">
        <v>40</v>
      </c>
    </row>
    <row r="802" spans="1:30" x14ac:dyDescent="0.25">
      <c r="A802" t="s">
        <v>16675</v>
      </c>
      <c r="B802" t="s">
        <v>8634</v>
      </c>
      <c r="C802" t="s">
        <v>6849</v>
      </c>
      <c r="D802" t="s">
        <v>29</v>
      </c>
      <c r="E802" t="s">
        <v>491</v>
      </c>
      <c r="F802" t="s">
        <v>15377</v>
      </c>
      <c r="G802" t="s">
        <v>8636</v>
      </c>
      <c r="H802" t="s">
        <v>16655</v>
      </c>
      <c r="I802" t="s">
        <v>15378</v>
      </c>
      <c r="J802" t="s">
        <v>16675</v>
      </c>
      <c r="K802" t="s">
        <v>8638</v>
      </c>
      <c r="L802" t="s">
        <v>8638</v>
      </c>
      <c r="M802" t="s">
        <v>8639</v>
      </c>
      <c r="N802" t="s">
        <v>61</v>
      </c>
      <c r="O802" t="s">
        <v>15341</v>
      </c>
      <c r="P802" t="s">
        <v>76</v>
      </c>
      <c r="Q802" t="s">
        <v>126</v>
      </c>
      <c r="R802" t="s">
        <v>583</v>
      </c>
      <c r="S802" s="194" t="s">
        <v>235</v>
      </c>
      <c r="T802" t="s">
        <v>8640</v>
      </c>
      <c r="U802" t="s">
        <v>48</v>
      </c>
      <c r="V802" t="s">
        <v>49</v>
      </c>
      <c r="W802" t="s">
        <v>21719</v>
      </c>
      <c r="X802" s="127">
        <v>25520</v>
      </c>
      <c r="Y802" t="s">
        <v>258</v>
      </c>
      <c r="Z802" s="127">
        <v>44256</v>
      </c>
      <c r="AA802" s="127">
        <v>44561</v>
      </c>
      <c r="AB802" t="s">
        <v>8641</v>
      </c>
      <c r="AC802" t="s">
        <v>65</v>
      </c>
      <c r="AD802" t="s">
        <v>40</v>
      </c>
    </row>
    <row r="803" spans="1:30" x14ac:dyDescent="0.25">
      <c r="A803" t="s">
        <v>16676</v>
      </c>
      <c r="B803" t="s">
        <v>8634</v>
      </c>
      <c r="C803" t="s">
        <v>6849</v>
      </c>
      <c r="D803" t="s">
        <v>29</v>
      </c>
      <c r="E803" t="s">
        <v>491</v>
      </c>
      <c r="F803" t="s">
        <v>15379</v>
      </c>
      <c r="G803" t="s">
        <v>8636</v>
      </c>
      <c r="H803" t="s">
        <v>16655</v>
      </c>
      <c r="I803" t="s">
        <v>15380</v>
      </c>
      <c r="J803" t="s">
        <v>16676</v>
      </c>
      <c r="K803" t="s">
        <v>8638</v>
      </c>
      <c r="L803" t="s">
        <v>8638</v>
      </c>
      <c r="M803" t="s">
        <v>8639</v>
      </c>
      <c r="N803" t="s">
        <v>61</v>
      </c>
      <c r="O803" t="s">
        <v>15341</v>
      </c>
      <c r="P803" t="s">
        <v>21720</v>
      </c>
      <c r="Q803" t="s">
        <v>75</v>
      </c>
      <c r="R803" t="s">
        <v>21721</v>
      </c>
      <c r="S803" s="194" t="s">
        <v>235</v>
      </c>
      <c r="T803" t="s">
        <v>8640</v>
      </c>
      <c r="U803" t="s">
        <v>48</v>
      </c>
      <c r="V803" t="s">
        <v>49</v>
      </c>
      <c r="W803" t="s">
        <v>21722</v>
      </c>
      <c r="X803" s="127">
        <v>35269</v>
      </c>
      <c r="Y803" t="s">
        <v>258</v>
      </c>
      <c r="Z803" s="127">
        <v>44256</v>
      </c>
      <c r="AA803" s="127">
        <v>44561</v>
      </c>
      <c r="AB803" t="s">
        <v>8641</v>
      </c>
      <c r="AC803" t="s">
        <v>65</v>
      </c>
      <c r="AD803" t="s">
        <v>40</v>
      </c>
    </row>
    <row r="804" spans="1:30" x14ac:dyDescent="0.25">
      <c r="A804" t="s">
        <v>16677</v>
      </c>
      <c r="B804" t="s">
        <v>8634</v>
      </c>
      <c r="C804" t="s">
        <v>6849</v>
      </c>
      <c r="D804" t="s">
        <v>29</v>
      </c>
      <c r="E804" t="s">
        <v>491</v>
      </c>
      <c r="F804" t="s">
        <v>15381</v>
      </c>
      <c r="G804" t="s">
        <v>8636</v>
      </c>
      <c r="H804" t="s">
        <v>16655</v>
      </c>
      <c r="I804" t="s">
        <v>15382</v>
      </c>
      <c r="J804" t="s">
        <v>16677</v>
      </c>
      <c r="K804" t="s">
        <v>8638</v>
      </c>
      <c r="L804" t="s">
        <v>8638</v>
      </c>
      <c r="M804" t="s">
        <v>8639</v>
      </c>
      <c r="N804" t="s">
        <v>61</v>
      </c>
      <c r="O804" t="s">
        <v>15341</v>
      </c>
      <c r="P804" t="s">
        <v>555</v>
      </c>
      <c r="Q804" t="s">
        <v>344</v>
      </c>
      <c r="R804" t="s">
        <v>685</v>
      </c>
      <c r="S804" s="194" t="s">
        <v>235</v>
      </c>
      <c r="T804" t="s">
        <v>8640</v>
      </c>
      <c r="U804" t="s">
        <v>48</v>
      </c>
      <c r="V804" t="s">
        <v>49</v>
      </c>
      <c r="W804" t="s">
        <v>21723</v>
      </c>
      <c r="X804" s="127">
        <v>30441</v>
      </c>
      <c r="Y804" t="s">
        <v>258</v>
      </c>
      <c r="Z804" s="127">
        <v>44256</v>
      </c>
      <c r="AA804" s="127">
        <v>44561</v>
      </c>
      <c r="AB804" t="s">
        <v>8641</v>
      </c>
      <c r="AC804" t="s">
        <v>65</v>
      </c>
      <c r="AD804" t="s">
        <v>40</v>
      </c>
    </row>
    <row r="805" spans="1:30" x14ac:dyDescent="0.25">
      <c r="A805" t="s">
        <v>16678</v>
      </c>
      <c r="B805" t="s">
        <v>8634</v>
      </c>
      <c r="C805" t="s">
        <v>6849</v>
      </c>
      <c r="D805" t="s">
        <v>29</v>
      </c>
      <c r="E805" t="s">
        <v>491</v>
      </c>
      <c r="F805" t="s">
        <v>15383</v>
      </c>
      <c r="G805" t="s">
        <v>8636</v>
      </c>
      <c r="H805" t="s">
        <v>16655</v>
      </c>
      <c r="I805" t="s">
        <v>15384</v>
      </c>
      <c r="J805" t="s">
        <v>16678</v>
      </c>
      <c r="K805" t="s">
        <v>8638</v>
      </c>
      <c r="L805" t="s">
        <v>8638</v>
      </c>
      <c r="M805" t="s">
        <v>8639</v>
      </c>
      <c r="N805" t="s">
        <v>61</v>
      </c>
      <c r="O805" t="s">
        <v>15341</v>
      </c>
      <c r="P805" t="s">
        <v>174</v>
      </c>
      <c r="Q805" t="s">
        <v>339</v>
      </c>
      <c r="R805" t="s">
        <v>216</v>
      </c>
      <c r="S805" s="194" t="s">
        <v>235</v>
      </c>
      <c r="T805" t="s">
        <v>8640</v>
      </c>
      <c r="U805" t="s">
        <v>48</v>
      </c>
      <c r="V805" t="s">
        <v>49</v>
      </c>
      <c r="W805" t="s">
        <v>21724</v>
      </c>
      <c r="X805" s="127">
        <v>35592</v>
      </c>
      <c r="Y805" t="s">
        <v>258</v>
      </c>
      <c r="Z805" s="127">
        <v>44256</v>
      </c>
      <c r="AA805" s="127">
        <v>44561</v>
      </c>
      <c r="AB805" t="s">
        <v>8641</v>
      </c>
      <c r="AC805" t="s">
        <v>65</v>
      </c>
      <c r="AD805" t="s">
        <v>40</v>
      </c>
    </row>
    <row r="806" spans="1:30" x14ac:dyDescent="0.25">
      <c r="A806" t="s">
        <v>16679</v>
      </c>
      <c r="B806" t="s">
        <v>8634</v>
      </c>
      <c r="C806" t="s">
        <v>6849</v>
      </c>
      <c r="D806" t="s">
        <v>29</v>
      </c>
      <c r="E806" t="s">
        <v>541</v>
      </c>
      <c r="F806" t="s">
        <v>8644</v>
      </c>
      <c r="G806" t="s">
        <v>8636</v>
      </c>
      <c r="H806" t="s">
        <v>16655</v>
      </c>
      <c r="I806" t="s">
        <v>8645</v>
      </c>
      <c r="J806" t="s">
        <v>16679</v>
      </c>
      <c r="K806" t="s">
        <v>8638</v>
      </c>
      <c r="L806" t="s">
        <v>8638</v>
      </c>
      <c r="M806" t="s">
        <v>8639</v>
      </c>
      <c r="N806" t="s">
        <v>61</v>
      </c>
      <c r="O806" t="s">
        <v>15341</v>
      </c>
      <c r="P806" t="s">
        <v>863</v>
      </c>
      <c r="Q806" t="s">
        <v>21725</v>
      </c>
      <c r="R806" t="s">
        <v>21726</v>
      </c>
      <c r="S806" s="194" t="s">
        <v>235</v>
      </c>
      <c r="T806" t="s">
        <v>8640</v>
      </c>
      <c r="U806" t="s">
        <v>48</v>
      </c>
      <c r="V806" t="s">
        <v>49</v>
      </c>
      <c r="W806" t="s">
        <v>21727</v>
      </c>
      <c r="X806" s="127">
        <v>28240</v>
      </c>
      <c r="Y806" t="s">
        <v>258</v>
      </c>
      <c r="Z806" s="127">
        <v>44256</v>
      </c>
      <c r="AA806" s="127">
        <v>44561</v>
      </c>
      <c r="AB806" t="s">
        <v>8641</v>
      </c>
      <c r="AC806" t="s">
        <v>65</v>
      </c>
      <c r="AD806" t="s">
        <v>40</v>
      </c>
    </row>
    <row r="807" spans="1:30" x14ac:dyDescent="0.25">
      <c r="A807" t="s">
        <v>16680</v>
      </c>
      <c r="B807" t="s">
        <v>8634</v>
      </c>
      <c r="C807" t="s">
        <v>6849</v>
      </c>
      <c r="D807" t="s">
        <v>29</v>
      </c>
      <c r="E807" t="s">
        <v>541</v>
      </c>
      <c r="F807" t="s">
        <v>8642</v>
      </c>
      <c r="G807" t="s">
        <v>8636</v>
      </c>
      <c r="H807" t="s">
        <v>16655</v>
      </c>
      <c r="I807" t="s">
        <v>8643</v>
      </c>
      <c r="J807" t="s">
        <v>16680</v>
      </c>
      <c r="K807" t="s">
        <v>8638</v>
      </c>
      <c r="L807" t="s">
        <v>8638</v>
      </c>
      <c r="M807" t="s">
        <v>8639</v>
      </c>
      <c r="N807" t="s">
        <v>61</v>
      </c>
      <c r="O807" t="s">
        <v>15341</v>
      </c>
      <c r="P807" t="s">
        <v>76</v>
      </c>
      <c r="Q807" t="s">
        <v>458</v>
      </c>
      <c r="R807" t="s">
        <v>177</v>
      </c>
      <c r="S807" s="194" t="s">
        <v>235</v>
      </c>
      <c r="T807" t="s">
        <v>8640</v>
      </c>
      <c r="U807" t="s">
        <v>48</v>
      </c>
      <c r="V807" t="s">
        <v>49</v>
      </c>
      <c r="W807" t="s">
        <v>21728</v>
      </c>
      <c r="X807" s="127">
        <v>30913</v>
      </c>
      <c r="Y807" t="s">
        <v>258</v>
      </c>
      <c r="Z807" s="127">
        <v>44256</v>
      </c>
      <c r="AA807" s="127">
        <v>44561</v>
      </c>
      <c r="AB807" t="s">
        <v>8641</v>
      </c>
      <c r="AC807" t="s">
        <v>65</v>
      </c>
      <c r="AD807" t="s">
        <v>40</v>
      </c>
    </row>
    <row r="808" spans="1:30" x14ac:dyDescent="0.25">
      <c r="A808" t="s">
        <v>16681</v>
      </c>
      <c r="B808" t="s">
        <v>8634</v>
      </c>
      <c r="C808" t="s">
        <v>6849</v>
      </c>
      <c r="D808" t="s">
        <v>29</v>
      </c>
      <c r="E808" t="s">
        <v>541</v>
      </c>
      <c r="F808" t="s">
        <v>8635</v>
      </c>
      <c r="G808" t="s">
        <v>8636</v>
      </c>
      <c r="H808" t="s">
        <v>16655</v>
      </c>
      <c r="I808" t="s">
        <v>8637</v>
      </c>
      <c r="J808" t="s">
        <v>16681</v>
      </c>
      <c r="K808" t="s">
        <v>8638</v>
      </c>
      <c r="L808" t="s">
        <v>8638</v>
      </c>
      <c r="M808" t="s">
        <v>8639</v>
      </c>
      <c r="N808" t="s">
        <v>61</v>
      </c>
      <c r="O808" t="s">
        <v>15341</v>
      </c>
      <c r="P808" t="s">
        <v>679</v>
      </c>
      <c r="Q808" t="s">
        <v>370</v>
      </c>
      <c r="R808" t="s">
        <v>21729</v>
      </c>
      <c r="S808" s="194" t="s">
        <v>235</v>
      </c>
      <c r="T808" t="s">
        <v>8640</v>
      </c>
      <c r="U808" t="s">
        <v>48</v>
      </c>
      <c r="V808" t="s">
        <v>49</v>
      </c>
      <c r="W808" t="s">
        <v>21730</v>
      </c>
      <c r="X808" s="127">
        <v>31943</v>
      </c>
      <c r="Y808" t="s">
        <v>258</v>
      </c>
      <c r="Z808" s="127">
        <v>44256</v>
      </c>
      <c r="AA808" s="127">
        <v>44561</v>
      </c>
      <c r="AB808" t="s">
        <v>8641</v>
      </c>
      <c r="AC808" t="s">
        <v>65</v>
      </c>
      <c r="AD808" t="s">
        <v>40</v>
      </c>
    </row>
    <row r="809" spans="1:30" x14ac:dyDescent="0.25">
      <c r="A809" t="s">
        <v>16682</v>
      </c>
      <c r="B809" t="s">
        <v>8634</v>
      </c>
      <c r="C809" t="s">
        <v>6849</v>
      </c>
      <c r="D809" t="s">
        <v>29</v>
      </c>
      <c r="E809" t="s">
        <v>541</v>
      </c>
      <c r="F809" t="s">
        <v>8646</v>
      </c>
      <c r="G809" t="s">
        <v>8636</v>
      </c>
      <c r="H809" t="s">
        <v>16655</v>
      </c>
      <c r="I809" t="s">
        <v>8647</v>
      </c>
      <c r="J809" t="s">
        <v>16682</v>
      </c>
      <c r="K809" t="s">
        <v>8638</v>
      </c>
      <c r="L809" t="s">
        <v>8638</v>
      </c>
      <c r="M809" t="s">
        <v>8639</v>
      </c>
      <c r="N809" t="s">
        <v>61</v>
      </c>
      <c r="O809" t="s">
        <v>15341</v>
      </c>
      <c r="P809" t="s">
        <v>434</v>
      </c>
      <c r="Q809" t="s">
        <v>179</v>
      </c>
      <c r="R809" t="s">
        <v>21731</v>
      </c>
      <c r="S809" s="194" t="s">
        <v>235</v>
      </c>
      <c r="T809" t="s">
        <v>8640</v>
      </c>
      <c r="U809" t="s">
        <v>48</v>
      </c>
      <c r="V809" t="s">
        <v>49</v>
      </c>
      <c r="W809" t="s">
        <v>21732</v>
      </c>
      <c r="X809" s="127">
        <v>20470</v>
      </c>
      <c r="Y809" t="s">
        <v>258</v>
      </c>
      <c r="Z809" s="127">
        <v>44256</v>
      </c>
      <c r="AA809" s="127">
        <v>44561</v>
      </c>
      <c r="AB809" t="s">
        <v>8641</v>
      </c>
      <c r="AC809" t="s">
        <v>65</v>
      </c>
      <c r="AD809" t="s">
        <v>40</v>
      </c>
    </row>
    <row r="810" spans="1:30" x14ac:dyDescent="0.25">
      <c r="A810" t="s">
        <v>16683</v>
      </c>
      <c r="B810" t="s">
        <v>8634</v>
      </c>
      <c r="C810" t="s">
        <v>6849</v>
      </c>
      <c r="D810" t="s">
        <v>29</v>
      </c>
      <c r="E810" t="s">
        <v>541</v>
      </c>
      <c r="F810" t="s">
        <v>8648</v>
      </c>
      <c r="G810" t="s">
        <v>8636</v>
      </c>
      <c r="H810" t="s">
        <v>16655</v>
      </c>
      <c r="I810" t="s">
        <v>8649</v>
      </c>
      <c r="J810" t="s">
        <v>16683</v>
      </c>
      <c r="K810" t="s">
        <v>8638</v>
      </c>
      <c r="L810" t="s">
        <v>8638</v>
      </c>
      <c r="M810" t="s">
        <v>8639</v>
      </c>
      <c r="N810" t="s">
        <v>61</v>
      </c>
      <c r="O810" t="s">
        <v>15341</v>
      </c>
      <c r="P810" t="s">
        <v>133</v>
      </c>
      <c r="Q810" t="s">
        <v>21733</v>
      </c>
      <c r="R810" t="s">
        <v>21734</v>
      </c>
      <c r="S810" s="194" t="s">
        <v>235</v>
      </c>
      <c r="T810" t="s">
        <v>8640</v>
      </c>
      <c r="U810" t="s">
        <v>48</v>
      </c>
      <c r="V810" t="s">
        <v>49</v>
      </c>
      <c r="W810" t="s">
        <v>21735</v>
      </c>
      <c r="X810" s="127">
        <v>32752</v>
      </c>
      <c r="Y810" t="s">
        <v>258</v>
      </c>
      <c r="Z810" s="127">
        <v>44256</v>
      </c>
      <c r="AA810" s="127">
        <v>44561</v>
      </c>
      <c r="AB810" t="s">
        <v>8641</v>
      </c>
      <c r="AC810" t="s">
        <v>65</v>
      </c>
      <c r="AD810" t="s">
        <v>40</v>
      </c>
    </row>
    <row r="811" spans="1:30" x14ac:dyDescent="0.25">
      <c r="A811" t="s">
        <v>16684</v>
      </c>
      <c r="B811" t="s">
        <v>8634</v>
      </c>
      <c r="C811" t="s">
        <v>6849</v>
      </c>
      <c r="D811" t="s">
        <v>29</v>
      </c>
      <c r="E811" t="s">
        <v>541</v>
      </c>
      <c r="F811" t="s">
        <v>8650</v>
      </c>
      <c r="G811" t="s">
        <v>8636</v>
      </c>
      <c r="H811" t="s">
        <v>16655</v>
      </c>
      <c r="I811" t="s">
        <v>8651</v>
      </c>
      <c r="J811" t="s">
        <v>16684</v>
      </c>
      <c r="K811" t="s">
        <v>8638</v>
      </c>
      <c r="L811" t="s">
        <v>8638</v>
      </c>
      <c r="M811" t="s">
        <v>8639</v>
      </c>
      <c r="N811" t="s">
        <v>61</v>
      </c>
      <c r="O811" t="s">
        <v>15341</v>
      </c>
      <c r="P811" t="s">
        <v>500</v>
      </c>
      <c r="Q811" t="s">
        <v>182</v>
      </c>
      <c r="R811" t="s">
        <v>21736</v>
      </c>
      <c r="S811" s="194" t="s">
        <v>235</v>
      </c>
      <c r="T811" t="s">
        <v>8640</v>
      </c>
      <c r="U811" t="s">
        <v>48</v>
      </c>
      <c r="V811" t="s">
        <v>49</v>
      </c>
      <c r="W811" t="s">
        <v>21737</v>
      </c>
      <c r="X811" s="127">
        <v>31891</v>
      </c>
      <c r="Y811" t="s">
        <v>258</v>
      </c>
      <c r="Z811" s="127">
        <v>44256</v>
      </c>
      <c r="AA811" s="127">
        <v>44561</v>
      </c>
      <c r="AB811" t="s">
        <v>8641</v>
      </c>
      <c r="AC811" t="s">
        <v>65</v>
      </c>
      <c r="AD811" t="s">
        <v>40</v>
      </c>
    </row>
    <row r="812" spans="1:30" x14ac:dyDescent="0.25">
      <c r="A812" t="s">
        <v>16685</v>
      </c>
      <c r="B812" t="s">
        <v>8634</v>
      </c>
      <c r="C812" t="s">
        <v>6849</v>
      </c>
      <c r="D812" t="s">
        <v>29</v>
      </c>
      <c r="E812" t="s">
        <v>541</v>
      </c>
      <c r="F812" t="s">
        <v>8652</v>
      </c>
      <c r="G812" t="s">
        <v>8636</v>
      </c>
      <c r="H812" t="s">
        <v>16655</v>
      </c>
      <c r="I812" t="s">
        <v>8653</v>
      </c>
      <c r="J812" t="s">
        <v>16685</v>
      </c>
      <c r="K812" t="s">
        <v>8638</v>
      </c>
      <c r="L812" t="s">
        <v>8638</v>
      </c>
      <c r="M812" t="s">
        <v>8639</v>
      </c>
      <c r="N812" t="s">
        <v>61</v>
      </c>
      <c r="O812" t="s">
        <v>15341</v>
      </c>
      <c r="P812" t="s">
        <v>126</v>
      </c>
      <c r="Q812" t="s">
        <v>496</v>
      </c>
      <c r="R812" t="s">
        <v>21738</v>
      </c>
      <c r="S812" s="194" t="s">
        <v>235</v>
      </c>
      <c r="T812" t="s">
        <v>8640</v>
      </c>
      <c r="U812" t="s">
        <v>48</v>
      </c>
      <c r="V812" t="s">
        <v>49</v>
      </c>
      <c r="W812" t="s">
        <v>21739</v>
      </c>
      <c r="X812" s="127">
        <v>33576</v>
      </c>
      <c r="Y812" t="s">
        <v>258</v>
      </c>
      <c r="Z812" s="127">
        <v>44256</v>
      </c>
      <c r="AA812" s="127">
        <v>44561</v>
      </c>
      <c r="AB812" t="s">
        <v>8641</v>
      </c>
      <c r="AC812" t="s">
        <v>65</v>
      </c>
      <c r="AD812" t="s">
        <v>40</v>
      </c>
    </row>
    <row r="813" spans="1:30" x14ac:dyDescent="0.25">
      <c r="A813" t="s">
        <v>16686</v>
      </c>
      <c r="B813" t="s">
        <v>8634</v>
      </c>
      <c r="C813" t="s">
        <v>6849</v>
      </c>
      <c r="D813" t="s">
        <v>29</v>
      </c>
      <c r="E813" t="s">
        <v>541</v>
      </c>
      <c r="F813" t="s">
        <v>8654</v>
      </c>
      <c r="G813" t="s">
        <v>8636</v>
      </c>
      <c r="H813" t="s">
        <v>16655</v>
      </c>
      <c r="I813" t="s">
        <v>8655</v>
      </c>
      <c r="J813" t="s">
        <v>16686</v>
      </c>
      <c r="K813" t="s">
        <v>8638</v>
      </c>
      <c r="L813" t="s">
        <v>8638</v>
      </c>
      <c r="M813" t="s">
        <v>8639</v>
      </c>
      <c r="N813" t="s">
        <v>61</v>
      </c>
      <c r="O813" t="s">
        <v>15341</v>
      </c>
      <c r="P813" t="s">
        <v>671</v>
      </c>
      <c r="Q813" t="s">
        <v>68</v>
      </c>
      <c r="R813" t="s">
        <v>380</v>
      </c>
      <c r="S813" s="194" t="s">
        <v>235</v>
      </c>
      <c r="T813" t="s">
        <v>8640</v>
      </c>
      <c r="U813" t="s">
        <v>48</v>
      </c>
      <c r="V813" t="s">
        <v>49</v>
      </c>
      <c r="W813" t="s">
        <v>21740</v>
      </c>
      <c r="X813" s="127">
        <v>28407</v>
      </c>
      <c r="Y813" t="s">
        <v>258</v>
      </c>
      <c r="Z813" s="127">
        <v>44256</v>
      </c>
      <c r="AA813" s="127">
        <v>44561</v>
      </c>
      <c r="AB813" t="s">
        <v>8641</v>
      </c>
      <c r="AC813" t="s">
        <v>65</v>
      </c>
      <c r="AD813" t="s">
        <v>40</v>
      </c>
    </row>
    <row r="814" spans="1:30" x14ac:dyDescent="0.25">
      <c r="A814" t="s">
        <v>16687</v>
      </c>
      <c r="B814" t="s">
        <v>8634</v>
      </c>
      <c r="C814" t="s">
        <v>6849</v>
      </c>
      <c r="D814" t="s">
        <v>29</v>
      </c>
      <c r="E814" t="s">
        <v>541</v>
      </c>
      <c r="F814" t="s">
        <v>8656</v>
      </c>
      <c r="G814" t="s">
        <v>8636</v>
      </c>
      <c r="H814" t="s">
        <v>16655</v>
      </c>
      <c r="I814" t="s">
        <v>8657</v>
      </c>
      <c r="J814" t="s">
        <v>16687</v>
      </c>
      <c r="K814" t="s">
        <v>8638</v>
      </c>
      <c r="L814" t="s">
        <v>8638</v>
      </c>
      <c r="M814" t="s">
        <v>8639</v>
      </c>
      <c r="N814" t="s">
        <v>61</v>
      </c>
      <c r="O814" t="s">
        <v>15341</v>
      </c>
      <c r="P814" t="s">
        <v>126</v>
      </c>
      <c r="Q814" t="s">
        <v>370</v>
      </c>
      <c r="R814" t="s">
        <v>21741</v>
      </c>
      <c r="S814" s="194" t="s">
        <v>235</v>
      </c>
      <c r="T814" t="s">
        <v>8640</v>
      </c>
      <c r="U814" t="s">
        <v>48</v>
      </c>
      <c r="V814" t="s">
        <v>49</v>
      </c>
      <c r="W814" t="s">
        <v>21742</v>
      </c>
      <c r="X814" s="127">
        <v>29076</v>
      </c>
      <c r="Y814" t="s">
        <v>258</v>
      </c>
      <c r="Z814" s="127">
        <v>44256</v>
      </c>
      <c r="AA814" s="127">
        <v>44561</v>
      </c>
      <c r="AB814" t="s">
        <v>8641</v>
      </c>
      <c r="AC814" t="s">
        <v>65</v>
      </c>
      <c r="AD814" t="s">
        <v>40</v>
      </c>
    </row>
    <row r="815" spans="1:30" x14ac:dyDescent="0.25">
      <c r="A815" t="s">
        <v>16688</v>
      </c>
      <c r="B815" t="s">
        <v>8634</v>
      </c>
      <c r="C815" t="s">
        <v>6849</v>
      </c>
      <c r="D815" t="s">
        <v>29</v>
      </c>
      <c r="E815" t="s">
        <v>541</v>
      </c>
      <c r="F815" t="s">
        <v>8658</v>
      </c>
      <c r="G815" t="s">
        <v>8636</v>
      </c>
      <c r="H815" t="s">
        <v>16655</v>
      </c>
      <c r="I815" t="s">
        <v>8659</v>
      </c>
      <c r="J815" t="s">
        <v>16688</v>
      </c>
      <c r="K815" t="s">
        <v>8638</v>
      </c>
      <c r="L815" t="s">
        <v>8638</v>
      </c>
      <c r="M815" t="s">
        <v>8639</v>
      </c>
      <c r="N815" t="s">
        <v>61</v>
      </c>
      <c r="O815" t="s">
        <v>15341</v>
      </c>
      <c r="P815" t="s">
        <v>193</v>
      </c>
      <c r="Q815" t="s">
        <v>60</v>
      </c>
      <c r="R815" t="s">
        <v>21743</v>
      </c>
      <c r="S815" s="194" t="s">
        <v>235</v>
      </c>
      <c r="T815" t="s">
        <v>8640</v>
      </c>
      <c r="U815" t="s">
        <v>48</v>
      </c>
      <c r="V815" t="s">
        <v>49</v>
      </c>
      <c r="W815" t="s">
        <v>21744</v>
      </c>
      <c r="X815" s="127">
        <v>29951</v>
      </c>
      <c r="Y815" t="s">
        <v>258</v>
      </c>
      <c r="Z815" s="127">
        <v>44256</v>
      </c>
      <c r="AA815" s="127">
        <v>44561</v>
      </c>
      <c r="AB815" t="s">
        <v>8641</v>
      </c>
      <c r="AC815" t="s">
        <v>65</v>
      </c>
      <c r="AD815" t="s">
        <v>40</v>
      </c>
    </row>
    <row r="816" spans="1:30" x14ac:dyDescent="0.25">
      <c r="A816" t="s">
        <v>16689</v>
      </c>
      <c r="B816" t="s">
        <v>8634</v>
      </c>
      <c r="C816" t="s">
        <v>6849</v>
      </c>
      <c r="D816" t="s">
        <v>29</v>
      </c>
      <c r="E816" t="s">
        <v>541</v>
      </c>
      <c r="F816" t="s">
        <v>8660</v>
      </c>
      <c r="G816" t="s">
        <v>8636</v>
      </c>
      <c r="H816" t="s">
        <v>16655</v>
      </c>
      <c r="I816" t="s">
        <v>8661</v>
      </c>
      <c r="J816" t="s">
        <v>16689</v>
      </c>
      <c r="K816" t="s">
        <v>8638</v>
      </c>
      <c r="L816" t="s">
        <v>8638</v>
      </c>
      <c r="M816" t="s">
        <v>8639</v>
      </c>
      <c r="N816" t="s">
        <v>61</v>
      </c>
      <c r="O816" t="s">
        <v>15341</v>
      </c>
      <c r="P816" t="s">
        <v>57</v>
      </c>
      <c r="Q816" t="s">
        <v>187</v>
      </c>
      <c r="R816" t="s">
        <v>21745</v>
      </c>
      <c r="S816" s="194" t="s">
        <v>235</v>
      </c>
      <c r="T816" t="s">
        <v>8640</v>
      </c>
      <c r="U816" t="s">
        <v>48</v>
      </c>
      <c r="V816" t="s">
        <v>49</v>
      </c>
      <c r="W816" t="s">
        <v>21746</v>
      </c>
      <c r="X816" s="127">
        <v>35734</v>
      </c>
      <c r="Y816" t="s">
        <v>258</v>
      </c>
      <c r="Z816" s="127">
        <v>44256</v>
      </c>
      <c r="AA816" s="127">
        <v>44561</v>
      </c>
      <c r="AB816" t="s">
        <v>8641</v>
      </c>
      <c r="AC816" t="s">
        <v>65</v>
      </c>
      <c r="AD816" t="s">
        <v>40</v>
      </c>
    </row>
    <row r="817" spans="1:30" x14ac:dyDescent="0.25">
      <c r="A817" t="s">
        <v>16690</v>
      </c>
      <c r="B817" t="s">
        <v>8634</v>
      </c>
      <c r="C817" t="s">
        <v>6849</v>
      </c>
      <c r="D817" t="s">
        <v>29</v>
      </c>
      <c r="E817" t="s">
        <v>541</v>
      </c>
      <c r="F817" t="s">
        <v>8662</v>
      </c>
      <c r="G817" t="s">
        <v>8636</v>
      </c>
      <c r="H817" t="s">
        <v>16655</v>
      </c>
      <c r="I817" t="s">
        <v>8663</v>
      </c>
      <c r="J817" t="s">
        <v>16690</v>
      </c>
      <c r="K817" t="s">
        <v>8638</v>
      </c>
      <c r="L817" t="s">
        <v>8638</v>
      </c>
      <c r="M817" t="s">
        <v>8639</v>
      </c>
      <c r="N817" t="s">
        <v>61</v>
      </c>
      <c r="O817" t="s">
        <v>15341</v>
      </c>
      <c r="P817" t="s">
        <v>186</v>
      </c>
      <c r="Q817" t="s">
        <v>550</v>
      </c>
      <c r="R817" t="s">
        <v>21747</v>
      </c>
      <c r="S817" s="194" t="s">
        <v>235</v>
      </c>
      <c r="T817" t="s">
        <v>8640</v>
      </c>
      <c r="U817" t="s">
        <v>48</v>
      </c>
      <c r="V817" t="s">
        <v>49</v>
      </c>
      <c r="W817" t="s">
        <v>21748</v>
      </c>
      <c r="X817" s="127">
        <v>27127</v>
      </c>
      <c r="Y817" t="s">
        <v>258</v>
      </c>
      <c r="Z817" s="127">
        <v>44256</v>
      </c>
      <c r="AA817" s="127">
        <v>44561</v>
      </c>
      <c r="AB817" t="s">
        <v>8641</v>
      </c>
      <c r="AC817" t="s">
        <v>65</v>
      </c>
      <c r="AD817" t="s">
        <v>40</v>
      </c>
    </row>
    <row r="818" spans="1:30" x14ac:dyDescent="0.25">
      <c r="A818" t="s">
        <v>16691</v>
      </c>
      <c r="B818" t="s">
        <v>8634</v>
      </c>
      <c r="C818" t="s">
        <v>6849</v>
      </c>
      <c r="D818" t="s">
        <v>29</v>
      </c>
      <c r="E818" t="s">
        <v>541</v>
      </c>
      <c r="F818" t="s">
        <v>8664</v>
      </c>
      <c r="G818" t="s">
        <v>8636</v>
      </c>
      <c r="H818" t="s">
        <v>16655</v>
      </c>
      <c r="I818" t="s">
        <v>8665</v>
      </c>
      <c r="J818" t="s">
        <v>16691</v>
      </c>
      <c r="K818" t="s">
        <v>8638</v>
      </c>
      <c r="L818" t="s">
        <v>8638</v>
      </c>
      <c r="M818" t="s">
        <v>8639</v>
      </c>
      <c r="N818" t="s">
        <v>61</v>
      </c>
      <c r="O818" t="s">
        <v>15341</v>
      </c>
      <c r="P818" t="s">
        <v>230</v>
      </c>
      <c r="Q818" t="s">
        <v>75</v>
      </c>
      <c r="R818" t="s">
        <v>21749</v>
      </c>
      <c r="S818" s="194" t="s">
        <v>235</v>
      </c>
      <c r="T818" t="s">
        <v>8640</v>
      </c>
      <c r="U818" t="s">
        <v>48</v>
      </c>
      <c r="V818" t="s">
        <v>49</v>
      </c>
      <c r="W818" t="s">
        <v>21750</v>
      </c>
      <c r="X818" s="127">
        <v>30689</v>
      </c>
      <c r="Y818" t="s">
        <v>258</v>
      </c>
      <c r="Z818" s="127">
        <v>44256</v>
      </c>
      <c r="AA818" s="127">
        <v>44561</v>
      </c>
      <c r="AB818" t="s">
        <v>8641</v>
      </c>
      <c r="AC818" t="s">
        <v>65</v>
      </c>
      <c r="AD818" t="s">
        <v>40</v>
      </c>
    </row>
    <row r="819" spans="1:30" x14ac:dyDescent="0.25">
      <c r="A819" t="s">
        <v>16692</v>
      </c>
      <c r="B819" t="s">
        <v>8634</v>
      </c>
      <c r="C819" t="s">
        <v>6849</v>
      </c>
      <c r="D819" t="s">
        <v>29</v>
      </c>
      <c r="E819" t="s">
        <v>541</v>
      </c>
      <c r="F819" t="s">
        <v>8666</v>
      </c>
      <c r="G819" t="s">
        <v>8636</v>
      </c>
      <c r="H819" t="s">
        <v>16655</v>
      </c>
      <c r="I819" t="s">
        <v>8667</v>
      </c>
      <c r="J819" t="s">
        <v>16692</v>
      </c>
      <c r="K819" t="s">
        <v>8638</v>
      </c>
      <c r="L819" t="s">
        <v>8638</v>
      </c>
      <c r="M819" t="s">
        <v>8639</v>
      </c>
      <c r="N819" t="s">
        <v>61</v>
      </c>
      <c r="O819" t="s">
        <v>15341</v>
      </c>
      <c r="P819" t="s">
        <v>21751</v>
      </c>
      <c r="Q819" t="s">
        <v>318</v>
      </c>
      <c r="R819" t="s">
        <v>21752</v>
      </c>
      <c r="S819" s="194" t="s">
        <v>235</v>
      </c>
      <c r="T819" t="s">
        <v>8640</v>
      </c>
      <c r="U819" t="s">
        <v>48</v>
      </c>
      <c r="V819" t="s">
        <v>49</v>
      </c>
      <c r="W819" t="s">
        <v>21753</v>
      </c>
      <c r="X819" s="127">
        <v>34761</v>
      </c>
      <c r="Y819" t="s">
        <v>258</v>
      </c>
      <c r="Z819" s="127">
        <v>44256</v>
      </c>
      <c r="AA819" s="127">
        <v>44561</v>
      </c>
      <c r="AB819" t="s">
        <v>8641</v>
      </c>
      <c r="AC819" t="s">
        <v>65</v>
      </c>
      <c r="AD819" t="s">
        <v>40</v>
      </c>
    </row>
    <row r="820" spans="1:30" x14ac:dyDescent="0.25">
      <c r="A820" t="s">
        <v>16693</v>
      </c>
      <c r="B820" t="s">
        <v>8634</v>
      </c>
      <c r="C820" t="s">
        <v>6849</v>
      </c>
      <c r="D820" t="s">
        <v>29</v>
      </c>
      <c r="E820" t="s">
        <v>541</v>
      </c>
      <c r="F820" t="s">
        <v>8668</v>
      </c>
      <c r="G820" t="s">
        <v>8636</v>
      </c>
      <c r="H820" t="s">
        <v>16655</v>
      </c>
      <c r="I820" t="s">
        <v>8669</v>
      </c>
      <c r="J820" t="s">
        <v>16693</v>
      </c>
      <c r="K820" t="s">
        <v>8638</v>
      </c>
      <c r="L820" t="s">
        <v>8638</v>
      </c>
      <c r="M820" t="s">
        <v>8639</v>
      </c>
      <c r="N820" t="s">
        <v>61</v>
      </c>
      <c r="O820" t="s">
        <v>15341</v>
      </c>
      <c r="P820" t="s">
        <v>174</v>
      </c>
      <c r="Q820" t="s">
        <v>555</v>
      </c>
      <c r="R820" t="s">
        <v>556</v>
      </c>
      <c r="S820" s="194" t="s">
        <v>235</v>
      </c>
      <c r="T820" t="s">
        <v>8640</v>
      </c>
      <c r="U820" t="s">
        <v>48</v>
      </c>
      <c r="V820" t="s">
        <v>49</v>
      </c>
      <c r="W820" t="s">
        <v>21754</v>
      </c>
      <c r="X820" s="127">
        <v>23355</v>
      </c>
      <c r="Y820" t="s">
        <v>258</v>
      </c>
      <c r="Z820" s="127">
        <v>44256</v>
      </c>
      <c r="AA820" s="127">
        <v>44561</v>
      </c>
      <c r="AB820" t="s">
        <v>8641</v>
      </c>
      <c r="AC820" t="s">
        <v>65</v>
      </c>
      <c r="AD820" t="s">
        <v>40</v>
      </c>
    </row>
    <row r="821" spans="1:30" x14ac:dyDescent="0.25">
      <c r="A821" t="s">
        <v>16694</v>
      </c>
      <c r="B821" t="s">
        <v>8634</v>
      </c>
      <c r="C821" t="s">
        <v>6849</v>
      </c>
      <c r="D821" t="s">
        <v>29</v>
      </c>
      <c r="E821" t="s">
        <v>541</v>
      </c>
      <c r="F821" t="s">
        <v>8670</v>
      </c>
      <c r="G821" t="s">
        <v>8636</v>
      </c>
      <c r="H821" t="s">
        <v>16655</v>
      </c>
      <c r="I821" t="s">
        <v>557</v>
      </c>
      <c r="J821" t="s">
        <v>16694</v>
      </c>
      <c r="K821" t="s">
        <v>8638</v>
      </c>
      <c r="L821" t="s">
        <v>8638</v>
      </c>
      <c r="M821" t="s">
        <v>8639</v>
      </c>
      <c r="N821" t="s">
        <v>61</v>
      </c>
      <c r="O821" t="s">
        <v>15341</v>
      </c>
      <c r="P821" t="s">
        <v>193</v>
      </c>
      <c r="Q821" t="s">
        <v>60</v>
      </c>
      <c r="R821" t="s">
        <v>21755</v>
      </c>
      <c r="S821" s="194" t="s">
        <v>235</v>
      </c>
      <c r="T821" t="s">
        <v>8640</v>
      </c>
      <c r="U821" t="s">
        <v>48</v>
      </c>
      <c r="V821" t="s">
        <v>49</v>
      </c>
      <c r="W821" t="s">
        <v>21756</v>
      </c>
      <c r="X821" s="127">
        <v>33948</v>
      </c>
      <c r="Y821" t="s">
        <v>258</v>
      </c>
      <c r="Z821" s="127">
        <v>44256</v>
      </c>
      <c r="AA821" s="127">
        <v>44561</v>
      </c>
      <c r="AB821" t="s">
        <v>8641</v>
      </c>
      <c r="AC821" t="s">
        <v>65</v>
      </c>
      <c r="AD821" t="s">
        <v>40</v>
      </c>
    </row>
    <row r="822" spans="1:30" x14ac:dyDescent="0.25">
      <c r="A822" t="s">
        <v>16695</v>
      </c>
      <c r="B822" t="s">
        <v>8634</v>
      </c>
      <c r="C822" t="s">
        <v>6849</v>
      </c>
      <c r="D822" t="s">
        <v>29</v>
      </c>
      <c r="E822" t="s">
        <v>541</v>
      </c>
      <c r="F822" t="s">
        <v>8672</v>
      </c>
      <c r="G822" t="s">
        <v>8636</v>
      </c>
      <c r="H822" t="s">
        <v>16655</v>
      </c>
      <c r="I822" t="s">
        <v>8673</v>
      </c>
      <c r="J822" t="s">
        <v>16695</v>
      </c>
      <c r="K822" t="s">
        <v>8638</v>
      </c>
      <c r="L822" t="s">
        <v>8638</v>
      </c>
      <c r="M822" t="s">
        <v>8639</v>
      </c>
      <c r="N822" t="s">
        <v>61</v>
      </c>
      <c r="O822" t="s">
        <v>15341</v>
      </c>
      <c r="P822" t="s">
        <v>193</v>
      </c>
      <c r="Q822" t="s">
        <v>60</v>
      </c>
      <c r="R822" t="s">
        <v>6786</v>
      </c>
      <c r="S822" s="194" t="s">
        <v>235</v>
      </c>
      <c r="T822" t="s">
        <v>8640</v>
      </c>
      <c r="U822" t="s">
        <v>48</v>
      </c>
      <c r="V822" t="s">
        <v>49</v>
      </c>
      <c r="W822" t="s">
        <v>21757</v>
      </c>
      <c r="X822" s="127">
        <v>27531</v>
      </c>
      <c r="Y822" t="s">
        <v>258</v>
      </c>
      <c r="Z822" s="127">
        <v>44256</v>
      </c>
      <c r="AA822" s="127">
        <v>44561</v>
      </c>
      <c r="AB822" t="s">
        <v>8641</v>
      </c>
      <c r="AC822" t="s">
        <v>65</v>
      </c>
      <c r="AD822" t="s">
        <v>40</v>
      </c>
    </row>
    <row r="823" spans="1:30" x14ac:dyDescent="0.25">
      <c r="A823" t="s">
        <v>16696</v>
      </c>
      <c r="B823" t="s">
        <v>8634</v>
      </c>
      <c r="C823" t="s">
        <v>6849</v>
      </c>
      <c r="D823" t="s">
        <v>29</v>
      </c>
      <c r="E823" t="s">
        <v>541</v>
      </c>
      <c r="F823" t="s">
        <v>8674</v>
      </c>
      <c r="G823" t="s">
        <v>8636</v>
      </c>
      <c r="H823" t="s">
        <v>16655</v>
      </c>
      <c r="I823" t="s">
        <v>8675</v>
      </c>
      <c r="J823" t="s">
        <v>16696</v>
      </c>
      <c r="K823" t="s">
        <v>8638</v>
      </c>
      <c r="L823" t="s">
        <v>8638</v>
      </c>
      <c r="M823" t="s">
        <v>8639</v>
      </c>
      <c r="N823" t="s">
        <v>61</v>
      </c>
      <c r="O823" t="s">
        <v>15341</v>
      </c>
      <c r="P823" t="s">
        <v>106</v>
      </c>
      <c r="Q823" t="s">
        <v>494</v>
      </c>
      <c r="R823" t="s">
        <v>21758</v>
      </c>
      <c r="S823" s="194" t="s">
        <v>235</v>
      </c>
      <c r="T823" t="s">
        <v>8640</v>
      </c>
      <c r="U823" t="s">
        <v>48</v>
      </c>
      <c r="V823" t="s">
        <v>49</v>
      </c>
      <c r="W823" t="s">
        <v>21759</v>
      </c>
      <c r="X823" s="127">
        <v>32224</v>
      </c>
      <c r="Y823" t="s">
        <v>258</v>
      </c>
      <c r="Z823" s="127">
        <v>44256</v>
      </c>
      <c r="AA823" s="127">
        <v>44561</v>
      </c>
      <c r="AB823" t="s">
        <v>8641</v>
      </c>
      <c r="AC823" t="s">
        <v>65</v>
      </c>
      <c r="AD823" t="s">
        <v>40</v>
      </c>
    </row>
    <row r="824" spans="1:30" x14ac:dyDescent="0.25">
      <c r="A824" t="s">
        <v>16697</v>
      </c>
      <c r="B824" t="s">
        <v>8634</v>
      </c>
      <c r="C824" t="s">
        <v>6849</v>
      </c>
      <c r="D824" t="s">
        <v>29</v>
      </c>
      <c r="E824" t="s">
        <v>541</v>
      </c>
      <c r="F824" t="s">
        <v>8676</v>
      </c>
      <c r="G824" t="s">
        <v>8636</v>
      </c>
      <c r="H824" t="s">
        <v>16655</v>
      </c>
      <c r="I824" t="s">
        <v>8677</v>
      </c>
      <c r="J824" t="s">
        <v>16697</v>
      </c>
      <c r="K824" t="s">
        <v>8638</v>
      </c>
      <c r="L824" t="s">
        <v>8638</v>
      </c>
      <c r="M824" t="s">
        <v>8639</v>
      </c>
      <c r="N824" t="s">
        <v>61</v>
      </c>
      <c r="O824" t="s">
        <v>15341</v>
      </c>
      <c r="P824" t="s">
        <v>8687</v>
      </c>
      <c r="Q824" t="s">
        <v>8688</v>
      </c>
      <c r="R824" t="s">
        <v>8689</v>
      </c>
      <c r="S824" s="194" t="s">
        <v>235</v>
      </c>
      <c r="T824" t="s">
        <v>8640</v>
      </c>
      <c r="U824" t="s">
        <v>48</v>
      </c>
      <c r="V824" t="s">
        <v>49</v>
      </c>
      <c r="W824" t="s">
        <v>21760</v>
      </c>
      <c r="X824" s="127">
        <v>33392</v>
      </c>
      <c r="Y824" t="s">
        <v>258</v>
      </c>
      <c r="Z824" s="127">
        <v>44256</v>
      </c>
      <c r="AA824" s="127">
        <v>44561</v>
      </c>
      <c r="AB824" t="s">
        <v>8641</v>
      </c>
      <c r="AC824" t="s">
        <v>65</v>
      </c>
      <c r="AD824" t="s">
        <v>40</v>
      </c>
    </row>
    <row r="825" spans="1:30" x14ac:dyDescent="0.25">
      <c r="A825" t="s">
        <v>16698</v>
      </c>
      <c r="B825" t="s">
        <v>8634</v>
      </c>
      <c r="C825" t="s">
        <v>6849</v>
      </c>
      <c r="D825" t="s">
        <v>29</v>
      </c>
      <c r="E825" t="s">
        <v>541</v>
      </c>
      <c r="F825" t="s">
        <v>8681</v>
      </c>
      <c r="G825" t="s">
        <v>8636</v>
      </c>
      <c r="H825" t="s">
        <v>16655</v>
      </c>
      <c r="I825" t="s">
        <v>8682</v>
      </c>
      <c r="J825" t="s">
        <v>16698</v>
      </c>
      <c r="K825" t="s">
        <v>8638</v>
      </c>
      <c r="L825" t="s">
        <v>8638</v>
      </c>
      <c r="M825" t="s">
        <v>8639</v>
      </c>
      <c r="N825" t="s">
        <v>61</v>
      </c>
      <c r="O825" t="s">
        <v>15341</v>
      </c>
      <c r="P825" t="s">
        <v>135</v>
      </c>
      <c r="Q825" t="s">
        <v>411</v>
      </c>
      <c r="R825" t="s">
        <v>560</v>
      </c>
      <c r="S825" s="194" t="s">
        <v>235</v>
      </c>
      <c r="T825" t="s">
        <v>8640</v>
      </c>
      <c r="U825" t="s">
        <v>48</v>
      </c>
      <c r="V825" t="s">
        <v>49</v>
      </c>
      <c r="W825" t="s">
        <v>21761</v>
      </c>
      <c r="X825" s="127">
        <v>31221</v>
      </c>
      <c r="Y825" t="s">
        <v>258</v>
      </c>
      <c r="Z825" s="127">
        <v>44256</v>
      </c>
      <c r="AA825" s="127">
        <v>44561</v>
      </c>
      <c r="AB825" t="s">
        <v>8641</v>
      </c>
      <c r="AC825" t="s">
        <v>65</v>
      </c>
      <c r="AD825" t="s">
        <v>40</v>
      </c>
    </row>
    <row r="826" spans="1:30" x14ac:dyDescent="0.25">
      <c r="A826" t="s">
        <v>16699</v>
      </c>
      <c r="B826" t="s">
        <v>8634</v>
      </c>
      <c r="C826" t="s">
        <v>6849</v>
      </c>
      <c r="D826" t="s">
        <v>29</v>
      </c>
      <c r="E826" t="s">
        <v>541</v>
      </c>
      <c r="F826" t="s">
        <v>8683</v>
      </c>
      <c r="G826" t="s">
        <v>8636</v>
      </c>
      <c r="H826" t="s">
        <v>16655</v>
      </c>
      <c r="I826" t="s">
        <v>8684</v>
      </c>
      <c r="J826" t="s">
        <v>16699</v>
      </c>
      <c r="K826" t="s">
        <v>8638</v>
      </c>
      <c r="L826" t="s">
        <v>8638</v>
      </c>
      <c r="M826" t="s">
        <v>8639</v>
      </c>
      <c r="N826" t="s">
        <v>61</v>
      </c>
      <c r="O826" t="s">
        <v>15341</v>
      </c>
      <c r="P826" t="s">
        <v>230</v>
      </c>
      <c r="Q826" t="s">
        <v>482</v>
      </c>
      <c r="R826" t="s">
        <v>21762</v>
      </c>
      <c r="S826" s="194" t="s">
        <v>235</v>
      </c>
      <c r="T826" t="s">
        <v>8640</v>
      </c>
      <c r="U826" t="s">
        <v>48</v>
      </c>
      <c r="V826" t="s">
        <v>49</v>
      </c>
      <c r="W826" t="s">
        <v>21763</v>
      </c>
      <c r="X826" s="127">
        <v>34657</v>
      </c>
      <c r="Y826" t="s">
        <v>258</v>
      </c>
      <c r="Z826" s="127">
        <v>44256</v>
      </c>
      <c r="AA826" s="127">
        <v>44561</v>
      </c>
      <c r="AB826" t="s">
        <v>8641</v>
      </c>
      <c r="AC826" t="s">
        <v>65</v>
      </c>
      <c r="AD826" t="s">
        <v>40</v>
      </c>
    </row>
    <row r="827" spans="1:30" x14ac:dyDescent="0.25">
      <c r="A827" t="s">
        <v>16700</v>
      </c>
      <c r="B827" t="s">
        <v>8634</v>
      </c>
      <c r="C827" t="s">
        <v>6849</v>
      </c>
      <c r="D827" t="s">
        <v>29</v>
      </c>
      <c r="E827" t="s">
        <v>541</v>
      </c>
      <c r="F827" t="s">
        <v>8685</v>
      </c>
      <c r="G827" t="s">
        <v>8636</v>
      </c>
      <c r="H827" t="s">
        <v>16655</v>
      </c>
      <c r="I827" t="s">
        <v>8686</v>
      </c>
      <c r="J827" t="s">
        <v>16700</v>
      </c>
      <c r="K827" t="s">
        <v>8638</v>
      </c>
      <c r="L827" t="s">
        <v>8638</v>
      </c>
      <c r="M827" t="s">
        <v>8639</v>
      </c>
      <c r="N827" t="s">
        <v>61</v>
      </c>
      <c r="O827" t="s">
        <v>15341</v>
      </c>
      <c r="P827" t="s">
        <v>106</v>
      </c>
      <c r="Q827" t="s">
        <v>494</v>
      </c>
      <c r="R827" t="s">
        <v>189</v>
      </c>
      <c r="S827" s="194" t="s">
        <v>235</v>
      </c>
      <c r="T827" t="s">
        <v>8640</v>
      </c>
      <c r="U827" t="s">
        <v>48</v>
      </c>
      <c r="V827" t="s">
        <v>49</v>
      </c>
      <c r="W827" t="s">
        <v>21764</v>
      </c>
      <c r="X827" s="127">
        <v>29438</v>
      </c>
      <c r="Y827" t="s">
        <v>258</v>
      </c>
      <c r="Z827" s="127">
        <v>44256</v>
      </c>
      <c r="AA827" s="127">
        <v>44561</v>
      </c>
      <c r="AB827" t="s">
        <v>8641</v>
      </c>
      <c r="AC827" t="s">
        <v>65</v>
      </c>
      <c r="AD827" t="s">
        <v>40</v>
      </c>
    </row>
    <row r="828" spans="1:30" x14ac:dyDescent="0.25">
      <c r="A828" t="s">
        <v>16701</v>
      </c>
      <c r="B828" t="s">
        <v>8634</v>
      </c>
      <c r="C828" t="s">
        <v>6849</v>
      </c>
      <c r="D828" t="s">
        <v>29</v>
      </c>
      <c r="E828" t="s">
        <v>541</v>
      </c>
      <c r="F828" t="s">
        <v>9244</v>
      </c>
      <c r="G828" t="s">
        <v>8636</v>
      </c>
      <c r="H828" t="s">
        <v>16655</v>
      </c>
      <c r="I828" t="s">
        <v>9245</v>
      </c>
      <c r="J828" t="s">
        <v>16701</v>
      </c>
      <c r="K828" t="s">
        <v>8638</v>
      </c>
      <c r="L828" t="s">
        <v>8638</v>
      </c>
      <c r="M828" t="s">
        <v>8639</v>
      </c>
      <c r="N828" t="s">
        <v>61</v>
      </c>
      <c r="O828" t="s">
        <v>15341</v>
      </c>
      <c r="P828" t="s">
        <v>106</v>
      </c>
      <c r="Q828" t="s">
        <v>21765</v>
      </c>
      <c r="R828" t="s">
        <v>676</v>
      </c>
      <c r="S828" s="194" t="s">
        <v>235</v>
      </c>
      <c r="T828" t="s">
        <v>8640</v>
      </c>
      <c r="U828" t="s">
        <v>48</v>
      </c>
      <c r="V828" t="s">
        <v>49</v>
      </c>
      <c r="W828" t="s">
        <v>21766</v>
      </c>
      <c r="X828" s="127">
        <v>29486</v>
      </c>
      <c r="Y828" t="s">
        <v>258</v>
      </c>
      <c r="Z828" s="127">
        <v>44256</v>
      </c>
      <c r="AA828" s="127">
        <v>44561</v>
      </c>
      <c r="AB828" t="s">
        <v>8641</v>
      </c>
      <c r="AC828" t="s">
        <v>65</v>
      </c>
      <c r="AD828" t="s">
        <v>40</v>
      </c>
    </row>
    <row r="829" spans="1:30" x14ac:dyDescent="0.25">
      <c r="A829" t="s">
        <v>16702</v>
      </c>
      <c r="B829" t="s">
        <v>8634</v>
      </c>
      <c r="C829" t="s">
        <v>6849</v>
      </c>
      <c r="D829" t="s">
        <v>29</v>
      </c>
      <c r="E829" t="s">
        <v>541</v>
      </c>
      <c r="F829" t="s">
        <v>8690</v>
      </c>
      <c r="G829" t="s">
        <v>8636</v>
      </c>
      <c r="H829" t="s">
        <v>16655</v>
      </c>
      <c r="I829" t="s">
        <v>545</v>
      </c>
      <c r="J829" t="s">
        <v>16702</v>
      </c>
      <c r="K829" t="s">
        <v>8638</v>
      </c>
      <c r="L829" t="s">
        <v>8638</v>
      </c>
      <c r="M829" t="s">
        <v>8639</v>
      </c>
      <c r="N829" t="s">
        <v>61</v>
      </c>
      <c r="O829" t="s">
        <v>15341</v>
      </c>
      <c r="P829" t="s">
        <v>21767</v>
      </c>
      <c r="Q829" t="s">
        <v>55</v>
      </c>
      <c r="R829" t="s">
        <v>21768</v>
      </c>
      <c r="S829" s="194" t="s">
        <v>235</v>
      </c>
      <c r="T829" t="s">
        <v>8640</v>
      </c>
      <c r="U829" t="s">
        <v>48</v>
      </c>
      <c r="V829" t="s">
        <v>49</v>
      </c>
      <c r="W829" t="s">
        <v>21769</v>
      </c>
      <c r="X829" s="127">
        <v>29407</v>
      </c>
      <c r="Y829" t="s">
        <v>258</v>
      </c>
      <c r="Z829" s="127">
        <v>44256</v>
      </c>
      <c r="AA829" s="127">
        <v>44561</v>
      </c>
      <c r="AB829" t="s">
        <v>8641</v>
      </c>
      <c r="AC829" t="s">
        <v>65</v>
      </c>
      <c r="AD829" t="s">
        <v>40</v>
      </c>
    </row>
    <row r="830" spans="1:30" x14ac:dyDescent="0.25">
      <c r="A830" t="s">
        <v>16703</v>
      </c>
      <c r="B830" t="s">
        <v>8634</v>
      </c>
      <c r="C830" t="s">
        <v>6849</v>
      </c>
      <c r="D830" t="s">
        <v>29</v>
      </c>
      <c r="E830" t="s">
        <v>541</v>
      </c>
      <c r="F830" t="s">
        <v>8691</v>
      </c>
      <c r="G830" t="s">
        <v>8636</v>
      </c>
      <c r="H830" t="s">
        <v>16655</v>
      </c>
      <c r="I830" t="s">
        <v>8692</v>
      </c>
      <c r="J830" t="s">
        <v>16703</v>
      </c>
      <c r="K830" t="s">
        <v>8638</v>
      </c>
      <c r="L830" t="s">
        <v>8638</v>
      </c>
      <c r="M830" t="s">
        <v>8639</v>
      </c>
      <c r="N830" t="s">
        <v>61</v>
      </c>
      <c r="O830" t="s">
        <v>15341</v>
      </c>
      <c r="P830" t="s">
        <v>55</v>
      </c>
      <c r="Q830" t="s">
        <v>589</v>
      </c>
      <c r="R830" t="s">
        <v>512</v>
      </c>
      <c r="S830" s="194" t="s">
        <v>235</v>
      </c>
      <c r="T830" t="s">
        <v>8640</v>
      </c>
      <c r="U830" t="s">
        <v>48</v>
      </c>
      <c r="V830" t="s">
        <v>49</v>
      </c>
      <c r="W830" t="s">
        <v>21770</v>
      </c>
      <c r="X830" s="127">
        <v>31656</v>
      </c>
      <c r="Y830" t="s">
        <v>258</v>
      </c>
      <c r="Z830" s="127">
        <v>44256</v>
      </c>
      <c r="AA830" s="127">
        <v>44561</v>
      </c>
      <c r="AB830" t="s">
        <v>8641</v>
      </c>
      <c r="AC830" t="s">
        <v>65</v>
      </c>
      <c r="AD830" t="s">
        <v>40</v>
      </c>
    </row>
    <row r="831" spans="1:30" x14ac:dyDescent="0.25">
      <c r="A831" t="s">
        <v>16704</v>
      </c>
      <c r="B831" t="s">
        <v>8634</v>
      </c>
      <c r="C831" t="s">
        <v>6849</v>
      </c>
      <c r="D831" t="s">
        <v>29</v>
      </c>
      <c r="E831" t="s">
        <v>491</v>
      </c>
      <c r="F831" t="s">
        <v>8693</v>
      </c>
      <c r="G831" t="s">
        <v>8636</v>
      </c>
      <c r="H831" t="s">
        <v>16655</v>
      </c>
      <c r="I831" t="s">
        <v>6143</v>
      </c>
      <c r="J831" t="s">
        <v>16704</v>
      </c>
      <c r="K831" t="s">
        <v>8638</v>
      </c>
      <c r="L831" t="s">
        <v>8638</v>
      </c>
      <c r="M831" t="s">
        <v>8639</v>
      </c>
      <c r="N831" t="s">
        <v>61</v>
      </c>
      <c r="O831" t="s">
        <v>15341</v>
      </c>
      <c r="P831" t="s">
        <v>508</v>
      </c>
      <c r="Q831" t="s">
        <v>549</v>
      </c>
      <c r="R831" t="s">
        <v>21771</v>
      </c>
      <c r="S831" s="194" t="s">
        <v>235</v>
      </c>
      <c r="T831" t="s">
        <v>8640</v>
      </c>
      <c r="U831" t="s">
        <v>48</v>
      </c>
      <c r="V831" t="s">
        <v>49</v>
      </c>
      <c r="W831" t="s">
        <v>21772</v>
      </c>
      <c r="X831" s="127">
        <v>24409</v>
      </c>
      <c r="Y831" t="s">
        <v>258</v>
      </c>
      <c r="Z831" s="127">
        <v>44256</v>
      </c>
      <c r="AA831" s="127">
        <v>44561</v>
      </c>
      <c r="AB831" t="s">
        <v>8641</v>
      </c>
      <c r="AC831" t="s">
        <v>65</v>
      </c>
      <c r="AD831" t="s">
        <v>40</v>
      </c>
    </row>
    <row r="832" spans="1:30" x14ac:dyDescent="0.25">
      <c r="A832" t="s">
        <v>16705</v>
      </c>
      <c r="B832" t="s">
        <v>8634</v>
      </c>
      <c r="C832" t="s">
        <v>6849</v>
      </c>
      <c r="D832" t="s">
        <v>29</v>
      </c>
      <c r="E832" t="s">
        <v>541</v>
      </c>
      <c r="F832" t="s">
        <v>8696</v>
      </c>
      <c r="G832" t="s">
        <v>8636</v>
      </c>
      <c r="H832" t="s">
        <v>16655</v>
      </c>
      <c r="I832" t="s">
        <v>8697</v>
      </c>
      <c r="J832" t="s">
        <v>16705</v>
      </c>
      <c r="K832" t="s">
        <v>8638</v>
      </c>
      <c r="L832" t="s">
        <v>8638</v>
      </c>
      <c r="M832" t="s">
        <v>8639</v>
      </c>
      <c r="N832" t="s">
        <v>61</v>
      </c>
      <c r="O832" t="s">
        <v>15341</v>
      </c>
      <c r="P832" t="s">
        <v>387</v>
      </c>
      <c r="Q832" t="s">
        <v>958</v>
      </c>
      <c r="R832" t="s">
        <v>21773</v>
      </c>
      <c r="S832" s="194" t="s">
        <v>235</v>
      </c>
      <c r="T832" t="s">
        <v>8640</v>
      </c>
      <c r="U832" t="s">
        <v>48</v>
      </c>
      <c r="V832" t="s">
        <v>49</v>
      </c>
      <c r="W832" t="s">
        <v>21774</v>
      </c>
      <c r="X832" s="127">
        <v>34130</v>
      </c>
      <c r="Y832" t="s">
        <v>258</v>
      </c>
      <c r="Z832" s="127">
        <v>44256</v>
      </c>
      <c r="AA832" s="127">
        <v>44561</v>
      </c>
      <c r="AB832" t="s">
        <v>8641</v>
      </c>
      <c r="AC832" t="s">
        <v>65</v>
      </c>
      <c r="AD832" t="s">
        <v>40</v>
      </c>
    </row>
    <row r="833" spans="1:30" x14ac:dyDescent="0.25">
      <c r="A833" t="s">
        <v>16706</v>
      </c>
      <c r="B833" t="s">
        <v>8634</v>
      </c>
      <c r="C833" t="s">
        <v>6849</v>
      </c>
      <c r="D833" t="s">
        <v>29</v>
      </c>
      <c r="E833" t="s">
        <v>541</v>
      </c>
      <c r="F833" t="s">
        <v>8698</v>
      </c>
      <c r="G833" t="s">
        <v>8636</v>
      </c>
      <c r="H833" t="s">
        <v>16655</v>
      </c>
      <c r="I833" t="s">
        <v>8699</v>
      </c>
      <c r="J833" t="s">
        <v>16706</v>
      </c>
      <c r="K833" t="s">
        <v>8638</v>
      </c>
      <c r="L833" t="s">
        <v>8638</v>
      </c>
      <c r="M833" t="s">
        <v>8639</v>
      </c>
      <c r="N833" t="s">
        <v>61</v>
      </c>
      <c r="O833" t="s">
        <v>15341</v>
      </c>
      <c r="P833" t="s">
        <v>164</v>
      </c>
      <c r="Q833" t="s">
        <v>68</v>
      </c>
      <c r="R833" t="s">
        <v>6456</v>
      </c>
      <c r="S833" s="194" t="s">
        <v>235</v>
      </c>
      <c r="T833" t="s">
        <v>8640</v>
      </c>
      <c r="U833" t="s">
        <v>48</v>
      </c>
      <c r="V833" t="s">
        <v>49</v>
      </c>
      <c r="W833" t="s">
        <v>21775</v>
      </c>
      <c r="X833" s="127">
        <v>28619</v>
      </c>
      <c r="Y833" t="s">
        <v>258</v>
      </c>
      <c r="Z833" s="127">
        <v>44256</v>
      </c>
      <c r="AA833" s="127">
        <v>44561</v>
      </c>
      <c r="AB833" t="s">
        <v>8641</v>
      </c>
      <c r="AC833" t="s">
        <v>65</v>
      </c>
      <c r="AD833" t="s">
        <v>40</v>
      </c>
    </row>
    <row r="834" spans="1:30" x14ac:dyDescent="0.25">
      <c r="A834" t="s">
        <v>16707</v>
      </c>
      <c r="B834" t="s">
        <v>8634</v>
      </c>
      <c r="C834" t="s">
        <v>6849</v>
      </c>
      <c r="D834" t="s">
        <v>29</v>
      </c>
      <c r="E834" t="s">
        <v>541</v>
      </c>
      <c r="F834" t="s">
        <v>8700</v>
      </c>
      <c r="G834" t="s">
        <v>8636</v>
      </c>
      <c r="H834" t="s">
        <v>16655</v>
      </c>
      <c r="I834" t="s">
        <v>8701</v>
      </c>
      <c r="J834" t="s">
        <v>16707</v>
      </c>
      <c r="K834" t="s">
        <v>8638</v>
      </c>
      <c r="L834" t="s">
        <v>8638</v>
      </c>
      <c r="M834" t="s">
        <v>8639</v>
      </c>
      <c r="N834" t="s">
        <v>61</v>
      </c>
      <c r="O834" t="s">
        <v>15341</v>
      </c>
      <c r="P834" t="s">
        <v>230</v>
      </c>
      <c r="Q834" t="s">
        <v>132</v>
      </c>
      <c r="R834" t="s">
        <v>21776</v>
      </c>
      <c r="S834" s="194" t="s">
        <v>235</v>
      </c>
      <c r="T834" t="s">
        <v>8640</v>
      </c>
      <c r="U834" t="s">
        <v>48</v>
      </c>
      <c r="V834" t="s">
        <v>49</v>
      </c>
      <c r="W834" t="s">
        <v>21777</v>
      </c>
      <c r="X834" s="127">
        <v>34625</v>
      </c>
      <c r="Y834" t="s">
        <v>258</v>
      </c>
      <c r="Z834" s="127">
        <v>44256</v>
      </c>
      <c r="AA834" s="127">
        <v>44561</v>
      </c>
      <c r="AB834" t="s">
        <v>8641</v>
      </c>
      <c r="AC834" t="s">
        <v>65</v>
      </c>
      <c r="AD834" t="s">
        <v>40</v>
      </c>
    </row>
    <row r="835" spans="1:30" x14ac:dyDescent="0.25">
      <c r="A835" t="s">
        <v>16708</v>
      </c>
      <c r="B835" t="s">
        <v>8634</v>
      </c>
      <c r="C835" t="s">
        <v>6849</v>
      </c>
      <c r="D835" t="s">
        <v>29</v>
      </c>
      <c r="E835" t="s">
        <v>541</v>
      </c>
      <c r="F835" t="s">
        <v>8702</v>
      </c>
      <c r="G835" t="s">
        <v>8636</v>
      </c>
      <c r="H835" t="s">
        <v>16655</v>
      </c>
      <c r="I835" t="s">
        <v>8703</v>
      </c>
      <c r="J835" t="s">
        <v>16708</v>
      </c>
      <c r="K835" t="s">
        <v>8638</v>
      </c>
      <c r="L835" t="s">
        <v>8638</v>
      </c>
      <c r="M835" t="s">
        <v>8639</v>
      </c>
      <c r="N835" t="s">
        <v>61</v>
      </c>
      <c r="O835" t="s">
        <v>15341</v>
      </c>
      <c r="P835" t="s">
        <v>689</v>
      </c>
      <c r="Q835" t="s">
        <v>690</v>
      </c>
      <c r="R835" t="s">
        <v>263</v>
      </c>
      <c r="S835" s="194" t="s">
        <v>235</v>
      </c>
      <c r="T835" t="s">
        <v>8640</v>
      </c>
      <c r="U835" t="s">
        <v>48</v>
      </c>
      <c r="V835" t="s">
        <v>49</v>
      </c>
      <c r="W835" t="s">
        <v>21778</v>
      </c>
      <c r="X835" s="127">
        <v>30762</v>
      </c>
      <c r="Y835" t="s">
        <v>258</v>
      </c>
      <c r="Z835" s="127">
        <v>44256</v>
      </c>
      <c r="AA835" s="127">
        <v>44561</v>
      </c>
      <c r="AB835" t="s">
        <v>8641</v>
      </c>
      <c r="AC835" t="s">
        <v>65</v>
      </c>
      <c r="AD835" t="s">
        <v>40</v>
      </c>
    </row>
    <row r="836" spans="1:30" x14ac:dyDescent="0.25">
      <c r="A836" t="s">
        <v>16709</v>
      </c>
      <c r="B836" t="s">
        <v>8634</v>
      </c>
      <c r="C836" t="s">
        <v>6849</v>
      </c>
      <c r="D836" t="s">
        <v>29</v>
      </c>
      <c r="E836" t="s">
        <v>541</v>
      </c>
      <c r="F836" t="s">
        <v>8704</v>
      </c>
      <c r="G836" t="s">
        <v>8636</v>
      </c>
      <c r="H836" t="s">
        <v>16655</v>
      </c>
      <c r="I836" t="s">
        <v>8705</v>
      </c>
      <c r="J836" t="s">
        <v>16709</v>
      </c>
      <c r="K836" t="s">
        <v>8638</v>
      </c>
      <c r="L836" t="s">
        <v>8638</v>
      </c>
      <c r="M836" t="s">
        <v>8639</v>
      </c>
      <c r="N836" t="s">
        <v>61</v>
      </c>
      <c r="O836" t="s">
        <v>15341</v>
      </c>
      <c r="P836" t="s">
        <v>126</v>
      </c>
      <c r="Q836" t="s">
        <v>21725</v>
      </c>
      <c r="R836" t="s">
        <v>21779</v>
      </c>
      <c r="S836" s="194" t="s">
        <v>235</v>
      </c>
      <c r="T836" t="s">
        <v>8640</v>
      </c>
      <c r="U836" t="s">
        <v>48</v>
      </c>
      <c r="V836" t="s">
        <v>49</v>
      </c>
      <c r="W836" t="s">
        <v>21780</v>
      </c>
      <c r="X836" s="127">
        <v>28212</v>
      </c>
      <c r="Y836" t="s">
        <v>258</v>
      </c>
      <c r="Z836" s="127">
        <v>44256</v>
      </c>
      <c r="AA836" s="127">
        <v>44561</v>
      </c>
      <c r="AB836" t="s">
        <v>8641</v>
      </c>
      <c r="AC836" t="s">
        <v>65</v>
      </c>
      <c r="AD836" t="s">
        <v>40</v>
      </c>
    </row>
    <row r="837" spans="1:30" x14ac:dyDescent="0.25">
      <c r="A837" t="s">
        <v>16710</v>
      </c>
      <c r="B837" t="s">
        <v>8634</v>
      </c>
      <c r="C837" t="s">
        <v>6849</v>
      </c>
      <c r="D837" t="s">
        <v>29</v>
      </c>
      <c r="E837" t="s">
        <v>541</v>
      </c>
      <c r="F837" t="s">
        <v>8708</v>
      </c>
      <c r="G837" t="s">
        <v>8636</v>
      </c>
      <c r="H837" t="s">
        <v>16655</v>
      </c>
      <c r="I837" t="s">
        <v>8709</v>
      </c>
      <c r="J837" t="s">
        <v>16710</v>
      </c>
      <c r="K837" t="s">
        <v>8638</v>
      </c>
      <c r="L837" t="s">
        <v>8638</v>
      </c>
      <c r="M837" t="s">
        <v>8639</v>
      </c>
      <c r="N837" t="s">
        <v>61</v>
      </c>
      <c r="O837" t="s">
        <v>15341</v>
      </c>
      <c r="P837" t="s">
        <v>188</v>
      </c>
      <c r="Q837" t="s">
        <v>341</v>
      </c>
      <c r="R837" t="s">
        <v>497</v>
      </c>
      <c r="S837" s="194" t="s">
        <v>235</v>
      </c>
      <c r="T837" t="s">
        <v>8640</v>
      </c>
      <c r="U837" t="s">
        <v>48</v>
      </c>
      <c r="V837" t="s">
        <v>49</v>
      </c>
      <c r="W837" t="s">
        <v>21781</v>
      </c>
      <c r="X837" s="127">
        <v>32921</v>
      </c>
      <c r="Y837" t="s">
        <v>258</v>
      </c>
      <c r="Z837" s="127">
        <v>44256</v>
      </c>
      <c r="AA837" s="127">
        <v>44561</v>
      </c>
      <c r="AB837" t="s">
        <v>8641</v>
      </c>
      <c r="AC837" t="s">
        <v>65</v>
      </c>
      <c r="AD837" t="s">
        <v>40</v>
      </c>
    </row>
    <row r="838" spans="1:30" x14ac:dyDescent="0.25">
      <c r="A838" t="s">
        <v>16711</v>
      </c>
      <c r="B838" t="s">
        <v>8634</v>
      </c>
      <c r="C838" t="s">
        <v>6849</v>
      </c>
      <c r="D838" t="s">
        <v>29</v>
      </c>
      <c r="E838" t="s">
        <v>541</v>
      </c>
      <c r="F838" t="s">
        <v>8710</v>
      </c>
      <c r="G838" t="s">
        <v>8636</v>
      </c>
      <c r="H838" t="s">
        <v>16655</v>
      </c>
      <c r="I838" t="s">
        <v>8711</v>
      </c>
      <c r="J838" t="s">
        <v>16711</v>
      </c>
      <c r="K838" t="s">
        <v>8638</v>
      </c>
      <c r="L838" t="s">
        <v>8638</v>
      </c>
      <c r="M838" t="s">
        <v>8639</v>
      </c>
      <c r="N838" t="s">
        <v>61</v>
      </c>
      <c r="O838" t="s">
        <v>15341</v>
      </c>
      <c r="P838" t="s">
        <v>362</v>
      </c>
      <c r="Q838" t="s">
        <v>21782</v>
      </c>
      <c r="R838" t="s">
        <v>556</v>
      </c>
      <c r="S838" s="194" t="s">
        <v>235</v>
      </c>
      <c r="T838" t="s">
        <v>8640</v>
      </c>
      <c r="U838" t="s">
        <v>48</v>
      </c>
      <c r="V838" t="s">
        <v>49</v>
      </c>
      <c r="W838" t="s">
        <v>21783</v>
      </c>
      <c r="X838" s="127">
        <v>29344</v>
      </c>
      <c r="Y838" t="s">
        <v>258</v>
      </c>
      <c r="Z838" s="127">
        <v>44256</v>
      </c>
      <c r="AA838" s="127">
        <v>44561</v>
      </c>
      <c r="AB838" t="s">
        <v>8641</v>
      </c>
      <c r="AC838" t="s">
        <v>65</v>
      </c>
      <c r="AD838" t="s">
        <v>40</v>
      </c>
    </row>
    <row r="839" spans="1:30" x14ac:dyDescent="0.25">
      <c r="A839" t="s">
        <v>16712</v>
      </c>
      <c r="B839" t="s">
        <v>8634</v>
      </c>
      <c r="C839" t="s">
        <v>6849</v>
      </c>
      <c r="D839" t="s">
        <v>29</v>
      </c>
      <c r="E839" t="s">
        <v>541</v>
      </c>
      <c r="F839" t="s">
        <v>8712</v>
      </c>
      <c r="G839" t="s">
        <v>8636</v>
      </c>
      <c r="H839" t="s">
        <v>16655</v>
      </c>
      <c r="I839" t="s">
        <v>8713</v>
      </c>
      <c r="J839" t="s">
        <v>16712</v>
      </c>
      <c r="K839" t="s">
        <v>8638</v>
      </c>
      <c r="L839" t="s">
        <v>8638</v>
      </c>
      <c r="M839" t="s">
        <v>8639</v>
      </c>
      <c r="N839" t="s">
        <v>61</v>
      </c>
      <c r="O839" t="s">
        <v>15341</v>
      </c>
      <c r="P839" t="s">
        <v>420</v>
      </c>
      <c r="Q839" t="s">
        <v>113</v>
      </c>
      <c r="R839" t="s">
        <v>21784</v>
      </c>
      <c r="S839" s="194" t="s">
        <v>235</v>
      </c>
      <c r="T839" t="s">
        <v>8640</v>
      </c>
      <c r="U839" t="s">
        <v>48</v>
      </c>
      <c r="V839" t="s">
        <v>49</v>
      </c>
      <c r="W839" t="s">
        <v>21785</v>
      </c>
      <c r="X839" s="127">
        <v>31912</v>
      </c>
      <c r="Y839" t="s">
        <v>258</v>
      </c>
      <c r="Z839" s="127">
        <v>44256</v>
      </c>
      <c r="AA839" s="127">
        <v>44561</v>
      </c>
      <c r="AB839" t="s">
        <v>8641</v>
      </c>
      <c r="AC839" t="s">
        <v>65</v>
      </c>
      <c r="AD839" t="s">
        <v>40</v>
      </c>
    </row>
    <row r="840" spans="1:30" x14ac:dyDescent="0.25">
      <c r="A840" t="s">
        <v>16713</v>
      </c>
      <c r="B840" t="s">
        <v>8634</v>
      </c>
      <c r="C840" t="s">
        <v>6849</v>
      </c>
      <c r="D840" t="s">
        <v>29</v>
      </c>
      <c r="E840" t="s">
        <v>541</v>
      </c>
      <c r="F840" t="s">
        <v>8714</v>
      </c>
      <c r="G840" t="s">
        <v>8636</v>
      </c>
      <c r="H840" t="s">
        <v>16655</v>
      </c>
      <c r="I840" t="s">
        <v>8715</v>
      </c>
      <c r="J840" t="s">
        <v>16713</v>
      </c>
      <c r="K840" t="s">
        <v>8638</v>
      </c>
      <c r="L840" t="s">
        <v>8638</v>
      </c>
      <c r="M840" t="s">
        <v>8639</v>
      </c>
      <c r="N840" t="s">
        <v>61</v>
      </c>
      <c r="O840" t="s">
        <v>15341</v>
      </c>
      <c r="P840" t="s">
        <v>75</v>
      </c>
      <c r="Q840" t="s">
        <v>75</v>
      </c>
      <c r="R840" t="s">
        <v>21786</v>
      </c>
      <c r="S840" s="194" t="s">
        <v>235</v>
      </c>
      <c r="T840" t="s">
        <v>8640</v>
      </c>
      <c r="U840" t="s">
        <v>48</v>
      </c>
      <c r="V840" t="s">
        <v>49</v>
      </c>
      <c r="W840" t="s">
        <v>21787</v>
      </c>
      <c r="X840" s="127">
        <v>32603</v>
      </c>
      <c r="Y840" t="s">
        <v>258</v>
      </c>
      <c r="Z840" s="127">
        <v>44256</v>
      </c>
      <c r="AA840" s="127">
        <v>44561</v>
      </c>
      <c r="AB840" t="s">
        <v>8641</v>
      </c>
      <c r="AC840" t="s">
        <v>65</v>
      </c>
      <c r="AD840" t="s">
        <v>40</v>
      </c>
    </row>
    <row r="841" spans="1:30" x14ac:dyDescent="0.25">
      <c r="A841" t="s">
        <v>16714</v>
      </c>
      <c r="B841" t="s">
        <v>8634</v>
      </c>
      <c r="C841" t="s">
        <v>6849</v>
      </c>
      <c r="D841" t="s">
        <v>29</v>
      </c>
      <c r="E841" t="s">
        <v>541</v>
      </c>
      <c r="F841" t="s">
        <v>9240</v>
      </c>
      <c r="G841" t="s">
        <v>8636</v>
      </c>
      <c r="H841" t="s">
        <v>16655</v>
      </c>
      <c r="I841" t="s">
        <v>9241</v>
      </c>
      <c r="J841" t="s">
        <v>16714</v>
      </c>
      <c r="K841" t="s">
        <v>8638</v>
      </c>
      <c r="L841" t="s">
        <v>8638</v>
      </c>
      <c r="M841" t="s">
        <v>8639</v>
      </c>
      <c r="N841" t="s">
        <v>61</v>
      </c>
      <c r="O841" t="s">
        <v>15341</v>
      </c>
      <c r="P841" t="s">
        <v>105</v>
      </c>
      <c r="Q841" t="s">
        <v>84</v>
      </c>
      <c r="R841" t="s">
        <v>108</v>
      </c>
      <c r="S841" s="194" t="s">
        <v>235</v>
      </c>
      <c r="T841" t="s">
        <v>8640</v>
      </c>
      <c r="U841" t="s">
        <v>48</v>
      </c>
      <c r="V841" t="s">
        <v>49</v>
      </c>
      <c r="W841" t="s">
        <v>21788</v>
      </c>
      <c r="X841" s="127">
        <v>28687</v>
      </c>
      <c r="Y841" t="s">
        <v>258</v>
      </c>
      <c r="Z841" s="127">
        <v>44256</v>
      </c>
      <c r="AA841" s="127">
        <v>44561</v>
      </c>
      <c r="AB841" t="s">
        <v>8641</v>
      </c>
      <c r="AC841" t="s">
        <v>65</v>
      </c>
      <c r="AD841" t="s">
        <v>40</v>
      </c>
    </row>
    <row r="842" spans="1:30" x14ac:dyDescent="0.25">
      <c r="A842" t="s">
        <v>16715</v>
      </c>
      <c r="B842" t="s">
        <v>8634</v>
      </c>
      <c r="C842" t="s">
        <v>6849</v>
      </c>
      <c r="D842" t="s">
        <v>29</v>
      </c>
      <c r="E842" t="s">
        <v>541</v>
      </c>
      <c r="F842" t="s">
        <v>9242</v>
      </c>
      <c r="G842" t="s">
        <v>8636</v>
      </c>
      <c r="H842" t="s">
        <v>16655</v>
      </c>
      <c r="I842" t="s">
        <v>9243</v>
      </c>
      <c r="J842" t="s">
        <v>16715</v>
      </c>
      <c r="K842" t="s">
        <v>8638</v>
      </c>
      <c r="L842" t="s">
        <v>8638</v>
      </c>
      <c r="M842" t="s">
        <v>8639</v>
      </c>
      <c r="N842" t="s">
        <v>61</v>
      </c>
      <c r="O842" t="s">
        <v>15341</v>
      </c>
      <c r="P842" t="s">
        <v>307</v>
      </c>
      <c r="Q842" t="s">
        <v>289</v>
      </c>
      <c r="R842" t="s">
        <v>21789</v>
      </c>
      <c r="S842" s="194" t="s">
        <v>235</v>
      </c>
      <c r="T842" t="s">
        <v>8640</v>
      </c>
      <c r="U842" t="s">
        <v>48</v>
      </c>
      <c r="V842" t="s">
        <v>49</v>
      </c>
      <c r="W842" t="s">
        <v>21790</v>
      </c>
      <c r="X842" s="127">
        <v>30640</v>
      </c>
      <c r="Y842" t="s">
        <v>258</v>
      </c>
      <c r="Z842" s="127">
        <v>44256</v>
      </c>
      <c r="AA842" s="127">
        <v>44561</v>
      </c>
      <c r="AB842" t="s">
        <v>8641</v>
      </c>
      <c r="AC842" t="s">
        <v>65</v>
      </c>
      <c r="AD842" t="s">
        <v>40</v>
      </c>
    </row>
    <row r="843" spans="1:30" x14ac:dyDescent="0.25">
      <c r="A843" t="s">
        <v>16716</v>
      </c>
      <c r="B843" t="s">
        <v>8634</v>
      </c>
      <c r="C843" t="s">
        <v>6849</v>
      </c>
      <c r="D843" t="s">
        <v>29</v>
      </c>
      <c r="E843" t="s">
        <v>541</v>
      </c>
      <c r="F843" t="s">
        <v>8718</v>
      </c>
      <c r="G843" t="s">
        <v>8636</v>
      </c>
      <c r="H843" t="s">
        <v>16655</v>
      </c>
      <c r="I843" t="s">
        <v>8719</v>
      </c>
      <c r="J843" t="s">
        <v>16716</v>
      </c>
      <c r="K843" t="s">
        <v>8638</v>
      </c>
      <c r="L843" t="s">
        <v>8638</v>
      </c>
      <c r="M843" t="s">
        <v>8639</v>
      </c>
      <c r="N843" t="s">
        <v>61</v>
      </c>
      <c r="O843" t="s">
        <v>15341</v>
      </c>
      <c r="P843" t="s">
        <v>274</v>
      </c>
      <c r="Q843" t="s">
        <v>132</v>
      </c>
      <c r="R843" t="s">
        <v>21791</v>
      </c>
      <c r="S843" s="194" t="s">
        <v>235</v>
      </c>
      <c r="T843" t="s">
        <v>8640</v>
      </c>
      <c r="U843" t="s">
        <v>48</v>
      </c>
      <c r="V843" t="s">
        <v>49</v>
      </c>
      <c r="W843" t="s">
        <v>21792</v>
      </c>
      <c r="X843" s="127">
        <v>30461</v>
      </c>
      <c r="Y843" t="s">
        <v>258</v>
      </c>
      <c r="Z843" s="127">
        <v>44256</v>
      </c>
      <c r="AA843" s="127">
        <v>44561</v>
      </c>
      <c r="AB843" t="s">
        <v>8641</v>
      </c>
      <c r="AC843" t="s">
        <v>65</v>
      </c>
      <c r="AD843" t="s">
        <v>40</v>
      </c>
    </row>
    <row r="844" spans="1:30" x14ac:dyDescent="0.25">
      <c r="A844" t="s">
        <v>16717</v>
      </c>
      <c r="B844" t="s">
        <v>8634</v>
      </c>
      <c r="C844" t="s">
        <v>6849</v>
      </c>
      <c r="D844" t="s">
        <v>29</v>
      </c>
      <c r="E844" t="s">
        <v>541</v>
      </c>
      <c r="F844" t="s">
        <v>8720</v>
      </c>
      <c r="G844" t="s">
        <v>8636</v>
      </c>
      <c r="H844" t="s">
        <v>16655</v>
      </c>
      <c r="I844" t="s">
        <v>8721</v>
      </c>
      <c r="J844" t="s">
        <v>16717</v>
      </c>
      <c r="K844" t="s">
        <v>8638</v>
      </c>
      <c r="L844" t="s">
        <v>8638</v>
      </c>
      <c r="M844" t="s">
        <v>8639</v>
      </c>
      <c r="N844" t="s">
        <v>61</v>
      </c>
      <c r="O844" t="s">
        <v>15341</v>
      </c>
      <c r="P844" t="s">
        <v>75</v>
      </c>
      <c r="Q844" t="s">
        <v>75</v>
      </c>
      <c r="R844" t="s">
        <v>21793</v>
      </c>
      <c r="S844" s="194" t="s">
        <v>235</v>
      </c>
      <c r="T844" t="s">
        <v>8640</v>
      </c>
      <c r="U844" t="s">
        <v>48</v>
      </c>
      <c r="V844" t="s">
        <v>49</v>
      </c>
      <c r="W844" t="s">
        <v>21794</v>
      </c>
      <c r="X844" s="127">
        <v>31660</v>
      </c>
      <c r="Y844" t="s">
        <v>258</v>
      </c>
      <c r="Z844" s="127">
        <v>44256</v>
      </c>
      <c r="AA844" s="127">
        <v>44561</v>
      </c>
      <c r="AB844" t="s">
        <v>8641</v>
      </c>
      <c r="AC844" t="s">
        <v>65</v>
      </c>
      <c r="AD844" t="s">
        <v>40</v>
      </c>
    </row>
    <row r="845" spans="1:30" x14ac:dyDescent="0.25">
      <c r="A845" t="s">
        <v>16718</v>
      </c>
      <c r="B845" t="s">
        <v>8634</v>
      </c>
      <c r="C845" t="s">
        <v>6849</v>
      </c>
      <c r="D845" t="s">
        <v>29</v>
      </c>
      <c r="E845" t="s">
        <v>541</v>
      </c>
      <c r="F845" t="s">
        <v>8722</v>
      </c>
      <c r="G845" t="s">
        <v>8636</v>
      </c>
      <c r="H845" t="s">
        <v>16655</v>
      </c>
      <c r="I845" t="s">
        <v>8723</v>
      </c>
      <c r="J845" t="s">
        <v>16718</v>
      </c>
      <c r="K845" t="s">
        <v>8638</v>
      </c>
      <c r="L845" t="s">
        <v>8638</v>
      </c>
      <c r="M845" t="s">
        <v>8639</v>
      </c>
      <c r="N845" t="s">
        <v>61</v>
      </c>
      <c r="O845" t="s">
        <v>15341</v>
      </c>
      <c r="P845" t="s">
        <v>164</v>
      </c>
      <c r="Q845" t="s">
        <v>237</v>
      </c>
      <c r="R845" t="s">
        <v>21795</v>
      </c>
      <c r="S845" s="194" t="s">
        <v>235</v>
      </c>
      <c r="T845" t="s">
        <v>8640</v>
      </c>
      <c r="U845" t="s">
        <v>48</v>
      </c>
      <c r="V845" t="s">
        <v>49</v>
      </c>
      <c r="W845" t="s">
        <v>21796</v>
      </c>
      <c r="X845" s="127">
        <v>29624</v>
      </c>
      <c r="Y845" t="s">
        <v>258</v>
      </c>
      <c r="Z845" s="127">
        <v>44256</v>
      </c>
      <c r="AA845" s="127">
        <v>44561</v>
      </c>
      <c r="AB845" t="s">
        <v>8641</v>
      </c>
      <c r="AC845" t="s">
        <v>65</v>
      </c>
      <c r="AD845" t="s">
        <v>40</v>
      </c>
    </row>
    <row r="846" spans="1:30" x14ac:dyDescent="0.25">
      <c r="A846" t="s">
        <v>16719</v>
      </c>
      <c r="B846" t="s">
        <v>8634</v>
      </c>
      <c r="C846" t="s">
        <v>6849</v>
      </c>
      <c r="D846" t="s">
        <v>29</v>
      </c>
      <c r="E846" t="s">
        <v>541</v>
      </c>
      <c r="F846" t="s">
        <v>8716</v>
      </c>
      <c r="G846" t="s">
        <v>8636</v>
      </c>
      <c r="H846" t="s">
        <v>16655</v>
      </c>
      <c r="I846" t="s">
        <v>8717</v>
      </c>
      <c r="J846" t="s">
        <v>16719</v>
      </c>
      <c r="K846" t="s">
        <v>8638</v>
      </c>
      <c r="L846" t="s">
        <v>8638</v>
      </c>
      <c r="M846" t="s">
        <v>8639</v>
      </c>
      <c r="N846" t="s">
        <v>61</v>
      </c>
      <c r="O846" t="s">
        <v>15341</v>
      </c>
      <c r="P846" t="s">
        <v>546</v>
      </c>
      <c r="Q846" t="s">
        <v>126</v>
      </c>
      <c r="R846" t="s">
        <v>21797</v>
      </c>
      <c r="S846" s="194" t="s">
        <v>235</v>
      </c>
      <c r="T846" t="s">
        <v>8640</v>
      </c>
      <c r="U846" t="s">
        <v>48</v>
      </c>
      <c r="V846" t="s">
        <v>49</v>
      </c>
      <c r="W846" t="s">
        <v>21798</v>
      </c>
      <c r="X846" s="127">
        <v>31641</v>
      </c>
      <c r="Y846" t="s">
        <v>258</v>
      </c>
      <c r="Z846" s="127">
        <v>44256</v>
      </c>
      <c r="AA846" s="127">
        <v>44561</v>
      </c>
      <c r="AB846" t="s">
        <v>8641</v>
      </c>
      <c r="AC846" t="s">
        <v>65</v>
      </c>
      <c r="AD846" t="s">
        <v>40</v>
      </c>
    </row>
    <row r="847" spans="1:30" x14ac:dyDescent="0.25">
      <c r="A847" t="s">
        <v>16720</v>
      </c>
      <c r="B847" t="s">
        <v>8634</v>
      </c>
      <c r="C847" t="s">
        <v>6849</v>
      </c>
      <c r="D847" t="s">
        <v>29</v>
      </c>
      <c r="E847" t="s">
        <v>541</v>
      </c>
      <c r="F847" t="s">
        <v>8724</v>
      </c>
      <c r="G847" t="s">
        <v>8636</v>
      </c>
      <c r="H847" t="s">
        <v>16655</v>
      </c>
      <c r="I847" t="s">
        <v>8725</v>
      </c>
      <c r="J847" t="s">
        <v>16720</v>
      </c>
      <c r="K847" t="s">
        <v>8638</v>
      </c>
      <c r="L847" t="s">
        <v>8638</v>
      </c>
      <c r="M847" t="s">
        <v>8639</v>
      </c>
      <c r="N847" t="s">
        <v>61</v>
      </c>
      <c r="O847" t="s">
        <v>15341</v>
      </c>
      <c r="P847" t="s">
        <v>362</v>
      </c>
      <c r="Q847" t="s">
        <v>143</v>
      </c>
      <c r="R847" t="s">
        <v>21799</v>
      </c>
      <c r="S847" s="194" t="s">
        <v>235</v>
      </c>
      <c r="T847" t="s">
        <v>8640</v>
      </c>
      <c r="U847" t="s">
        <v>48</v>
      </c>
      <c r="V847" t="s">
        <v>49</v>
      </c>
      <c r="W847" t="s">
        <v>21800</v>
      </c>
      <c r="X847" s="127">
        <v>34709</v>
      </c>
      <c r="Y847" t="s">
        <v>258</v>
      </c>
      <c r="Z847" s="127">
        <v>44256</v>
      </c>
      <c r="AA847" s="127">
        <v>44561</v>
      </c>
      <c r="AB847" t="s">
        <v>8641</v>
      </c>
      <c r="AC847" t="s">
        <v>65</v>
      </c>
      <c r="AD847" t="s">
        <v>40</v>
      </c>
    </row>
    <row r="848" spans="1:30" x14ac:dyDescent="0.25">
      <c r="A848" t="s">
        <v>16721</v>
      </c>
      <c r="B848" t="s">
        <v>8634</v>
      </c>
      <c r="C848" t="s">
        <v>6849</v>
      </c>
      <c r="D848" t="s">
        <v>29</v>
      </c>
      <c r="E848" t="s">
        <v>541</v>
      </c>
      <c r="F848" t="s">
        <v>8727</v>
      </c>
      <c r="G848" t="s">
        <v>8636</v>
      </c>
      <c r="H848" t="s">
        <v>16655</v>
      </c>
      <c r="I848" t="s">
        <v>8728</v>
      </c>
      <c r="J848" t="s">
        <v>16721</v>
      </c>
      <c r="K848" t="s">
        <v>8638</v>
      </c>
      <c r="L848" t="s">
        <v>8638</v>
      </c>
      <c r="M848" t="s">
        <v>8639</v>
      </c>
      <c r="N848" t="s">
        <v>61</v>
      </c>
      <c r="O848" t="s">
        <v>15341</v>
      </c>
      <c r="P848" t="s">
        <v>193</v>
      </c>
      <c r="Q848" t="s">
        <v>289</v>
      </c>
      <c r="R848" t="s">
        <v>21801</v>
      </c>
      <c r="S848" s="194" t="s">
        <v>235</v>
      </c>
      <c r="T848" t="s">
        <v>8640</v>
      </c>
      <c r="U848" t="s">
        <v>48</v>
      </c>
      <c r="V848" t="s">
        <v>49</v>
      </c>
      <c r="W848" t="s">
        <v>21802</v>
      </c>
      <c r="X848" s="127">
        <v>32892</v>
      </c>
      <c r="Y848" t="s">
        <v>258</v>
      </c>
      <c r="Z848" s="127">
        <v>44256</v>
      </c>
      <c r="AA848" s="127">
        <v>44561</v>
      </c>
      <c r="AB848" t="s">
        <v>8641</v>
      </c>
      <c r="AC848" t="s">
        <v>65</v>
      </c>
      <c r="AD848" t="s">
        <v>40</v>
      </c>
    </row>
    <row r="849" spans="1:30" x14ac:dyDescent="0.25">
      <c r="A849" t="s">
        <v>16722</v>
      </c>
      <c r="B849" t="s">
        <v>8634</v>
      </c>
      <c r="C849" t="s">
        <v>6849</v>
      </c>
      <c r="D849" t="s">
        <v>29</v>
      </c>
      <c r="E849" t="s">
        <v>541</v>
      </c>
      <c r="F849" t="s">
        <v>8729</v>
      </c>
      <c r="G849" t="s">
        <v>8636</v>
      </c>
      <c r="H849" t="s">
        <v>16655</v>
      </c>
      <c r="I849" t="s">
        <v>8730</v>
      </c>
      <c r="J849" t="s">
        <v>16722</v>
      </c>
      <c r="K849" t="s">
        <v>8638</v>
      </c>
      <c r="L849" t="s">
        <v>8638</v>
      </c>
      <c r="M849" t="s">
        <v>8639</v>
      </c>
      <c r="N849" t="s">
        <v>61</v>
      </c>
      <c r="O849" t="s">
        <v>15341</v>
      </c>
      <c r="P849" t="s">
        <v>562</v>
      </c>
      <c r="Q849" t="s">
        <v>1583</v>
      </c>
      <c r="R849" t="s">
        <v>763</v>
      </c>
      <c r="S849" s="194" t="s">
        <v>235</v>
      </c>
      <c r="T849" t="s">
        <v>8640</v>
      </c>
      <c r="U849" t="s">
        <v>48</v>
      </c>
      <c r="V849" t="s">
        <v>49</v>
      </c>
      <c r="W849" t="s">
        <v>21803</v>
      </c>
      <c r="X849" s="127">
        <v>35639</v>
      </c>
      <c r="Y849" t="s">
        <v>258</v>
      </c>
      <c r="Z849" s="127">
        <v>44256</v>
      </c>
      <c r="AA849" s="127">
        <v>44561</v>
      </c>
      <c r="AB849" t="s">
        <v>8641</v>
      </c>
      <c r="AC849" t="s">
        <v>65</v>
      </c>
      <c r="AD849" t="s">
        <v>40</v>
      </c>
    </row>
    <row r="850" spans="1:30" x14ac:dyDescent="0.25">
      <c r="A850" t="s">
        <v>16723</v>
      </c>
      <c r="B850" t="s">
        <v>8634</v>
      </c>
      <c r="C850" t="s">
        <v>6849</v>
      </c>
      <c r="D850" t="s">
        <v>29</v>
      </c>
      <c r="E850" t="s">
        <v>541</v>
      </c>
      <c r="F850" t="s">
        <v>8732</v>
      </c>
      <c r="G850" t="s">
        <v>8636</v>
      </c>
      <c r="H850" t="s">
        <v>16655</v>
      </c>
      <c r="I850" t="s">
        <v>8733</v>
      </c>
      <c r="J850" t="s">
        <v>16723</v>
      </c>
      <c r="K850" t="s">
        <v>8638</v>
      </c>
      <c r="L850" t="s">
        <v>8638</v>
      </c>
      <c r="M850" t="s">
        <v>8639</v>
      </c>
      <c r="N850" t="s">
        <v>61</v>
      </c>
      <c r="O850" t="s">
        <v>15341</v>
      </c>
      <c r="P850" t="s">
        <v>164</v>
      </c>
      <c r="Q850" t="s">
        <v>159</v>
      </c>
      <c r="R850" t="s">
        <v>70</v>
      </c>
      <c r="S850" s="194" t="s">
        <v>235</v>
      </c>
      <c r="T850" t="s">
        <v>8640</v>
      </c>
      <c r="U850" t="s">
        <v>48</v>
      </c>
      <c r="V850" t="s">
        <v>49</v>
      </c>
      <c r="W850" t="s">
        <v>21804</v>
      </c>
      <c r="X850" s="127">
        <v>31688</v>
      </c>
      <c r="Y850" t="s">
        <v>258</v>
      </c>
      <c r="Z850" s="127">
        <v>44256</v>
      </c>
      <c r="AA850" s="127">
        <v>44561</v>
      </c>
      <c r="AB850" t="s">
        <v>8641</v>
      </c>
      <c r="AC850" t="s">
        <v>65</v>
      </c>
      <c r="AD850" t="s">
        <v>40</v>
      </c>
    </row>
    <row r="851" spans="1:30" x14ac:dyDescent="0.25">
      <c r="A851" t="s">
        <v>16724</v>
      </c>
      <c r="B851" t="s">
        <v>8634</v>
      </c>
      <c r="C851" t="s">
        <v>6849</v>
      </c>
      <c r="D851" t="s">
        <v>29</v>
      </c>
      <c r="E851" t="s">
        <v>541</v>
      </c>
      <c r="F851" t="s">
        <v>8745</v>
      </c>
      <c r="G851" t="s">
        <v>8636</v>
      </c>
      <c r="H851" t="s">
        <v>16655</v>
      </c>
      <c r="I851" t="s">
        <v>8746</v>
      </c>
      <c r="J851" t="s">
        <v>16724</v>
      </c>
      <c r="K851" t="s">
        <v>8638</v>
      </c>
      <c r="L851" t="s">
        <v>8638</v>
      </c>
      <c r="M851" t="s">
        <v>8639</v>
      </c>
      <c r="N851" t="s">
        <v>61</v>
      </c>
      <c r="O851" t="s">
        <v>15341</v>
      </c>
      <c r="P851" t="s">
        <v>562</v>
      </c>
      <c r="Q851" t="s">
        <v>1583</v>
      </c>
      <c r="R851" t="s">
        <v>21805</v>
      </c>
      <c r="S851" s="194" t="s">
        <v>235</v>
      </c>
      <c r="T851" t="s">
        <v>8640</v>
      </c>
      <c r="U851" t="s">
        <v>48</v>
      </c>
      <c r="V851" t="s">
        <v>49</v>
      </c>
      <c r="W851" t="s">
        <v>21806</v>
      </c>
      <c r="X851" s="127">
        <v>29799</v>
      </c>
      <c r="Y851" t="s">
        <v>258</v>
      </c>
      <c r="Z851" s="127">
        <v>44256</v>
      </c>
      <c r="AA851" s="127">
        <v>44561</v>
      </c>
      <c r="AB851" t="s">
        <v>8641</v>
      </c>
      <c r="AC851" t="s">
        <v>65</v>
      </c>
      <c r="AD851" t="s">
        <v>40</v>
      </c>
    </row>
    <row r="852" spans="1:30" x14ac:dyDescent="0.25">
      <c r="A852" t="s">
        <v>16725</v>
      </c>
      <c r="B852" t="s">
        <v>8634</v>
      </c>
      <c r="C852" t="s">
        <v>6849</v>
      </c>
      <c r="D852" t="s">
        <v>29</v>
      </c>
      <c r="E852" t="s">
        <v>541</v>
      </c>
      <c r="F852" t="s">
        <v>8734</v>
      </c>
      <c r="G852" t="s">
        <v>8636</v>
      </c>
      <c r="H852" t="s">
        <v>16655</v>
      </c>
      <c r="I852" t="s">
        <v>8735</v>
      </c>
      <c r="J852" t="s">
        <v>16725</v>
      </c>
      <c r="K852" t="s">
        <v>8638</v>
      </c>
      <c r="L852" t="s">
        <v>8638</v>
      </c>
      <c r="M852" t="s">
        <v>8639</v>
      </c>
      <c r="N852" t="s">
        <v>61</v>
      </c>
      <c r="O852" t="s">
        <v>15341</v>
      </c>
      <c r="P852" t="s">
        <v>75</v>
      </c>
      <c r="Q852" t="s">
        <v>21807</v>
      </c>
      <c r="R852" t="s">
        <v>21808</v>
      </c>
      <c r="S852" s="194" t="s">
        <v>235</v>
      </c>
      <c r="T852" t="s">
        <v>8640</v>
      </c>
      <c r="U852" t="s">
        <v>48</v>
      </c>
      <c r="V852" t="s">
        <v>49</v>
      </c>
      <c r="W852" t="s">
        <v>21809</v>
      </c>
      <c r="X852" s="127">
        <v>28748</v>
      </c>
      <c r="Y852" t="s">
        <v>258</v>
      </c>
      <c r="Z852" s="127">
        <v>44256</v>
      </c>
      <c r="AA852" s="127">
        <v>44561</v>
      </c>
      <c r="AB852" t="s">
        <v>8641</v>
      </c>
      <c r="AC852" t="s">
        <v>65</v>
      </c>
      <c r="AD852" t="s">
        <v>40</v>
      </c>
    </row>
    <row r="853" spans="1:30" x14ac:dyDescent="0.25">
      <c r="A853" t="s">
        <v>16726</v>
      </c>
      <c r="B853" t="s">
        <v>8634</v>
      </c>
      <c r="C853" t="s">
        <v>6849</v>
      </c>
      <c r="D853" t="s">
        <v>29</v>
      </c>
      <c r="E853" t="s">
        <v>541</v>
      </c>
      <c r="F853" t="s">
        <v>8737</v>
      </c>
      <c r="G853" t="s">
        <v>8636</v>
      </c>
      <c r="H853" t="s">
        <v>16655</v>
      </c>
      <c r="I853" t="s">
        <v>8738</v>
      </c>
      <c r="J853" t="s">
        <v>16726</v>
      </c>
      <c r="K853" t="s">
        <v>8638</v>
      </c>
      <c r="L853" t="s">
        <v>8638</v>
      </c>
      <c r="M853" t="s">
        <v>8639</v>
      </c>
      <c r="N853" t="s">
        <v>61</v>
      </c>
      <c r="O853" t="s">
        <v>15341</v>
      </c>
      <c r="P853" t="s">
        <v>237</v>
      </c>
      <c r="Q853" t="s">
        <v>126</v>
      </c>
      <c r="R853" t="s">
        <v>578</v>
      </c>
      <c r="S853" s="194" t="s">
        <v>235</v>
      </c>
      <c r="T853" t="s">
        <v>8640</v>
      </c>
      <c r="U853" t="s">
        <v>48</v>
      </c>
      <c r="V853" t="s">
        <v>49</v>
      </c>
      <c r="W853" t="s">
        <v>21810</v>
      </c>
      <c r="X853" s="127">
        <v>23212</v>
      </c>
      <c r="Y853" t="s">
        <v>258</v>
      </c>
      <c r="Z853" s="127">
        <v>44256</v>
      </c>
      <c r="AA853" s="127">
        <v>44561</v>
      </c>
      <c r="AB853" t="s">
        <v>8641</v>
      </c>
      <c r="AC853" t="s">
        <v>65</v>
      </c>
      <c r="AD853" t="s">
        <v>40</v>
      </c>
    </row>
    <row r="854" spans="1:30" x14ac:dyDescent="0.25">
      <c r="A854" t="s">
        <v>16727</v>
      </c>
      <c r="B854" t="s">
        <v>8634</v>
      </c>
      <c r="C854" t="s">
        <v>6849</v>
      </c>
      <c r="D854" t="s">
        <v>29</v>
      </c>
      <c r="E854" t="s">
        <v>541</v>
      </c>
      <c r="F854" t="s">
        <v>8739</v>
      </c>
      <c r="G854" t="s">
        <v>8636</v>
      </c>
      <c r="H854" t="s">
        <v>16655</v>
      </c>
      <c r="I854" t="s">
        <v>8740</v>
      </c>
      <c r="J854" t="s">
        <v>16727</v>
      </c>
      <c r="K854" t="s">
        <v>8638</v>
      </c>
      <c r="L854" t="s">
        <v>8638</v>
      </c>
      <c r="M854" t="s">
        <v>8639</v>
      </c>
      <c r="N854" t="s">
        <v>61</v>
      </c>
      <c r="O854" t="s">
        <v>15341</v>
      </c>
      <c r="P854" t="s">
        <v>434</v>
      </c>
      <c r="Q854" t="s">
        <v>75</v>
      </c>
      <c r="R854" t="s">
        <v>21811</v>
      </c>
      <c r="S854" s="194" t="s">
        <v>235</v>
      </c>
      <c r="T854" t="s">
        <v>8640</v>
      </c>
      <c r="U854" t="s">
        <v>48</v>
      </c>
      <c r="V854" t="s">
        <v>49</v>
      </c>
      <c r="W854" t="s">
        <v>21812</v>
      </c>
      <c r="X854" s="127">
        <v>22493</v>
      </c>
      <c r="Y854" t="s">
        <v>258</v>
      </c>
      <c r="Z854" s="127">
        <v>44256</v>
      </c>
      <c r="AA854" s="127">
        <v>44561</v>
      </c>
      <c r="AB854" t="s">
        <v>8641</v>
      </c>
      <c r="AC854" t="s">
        <v>65</v>
      </c>
      <c r="AD854" t="s">
        <v>40</v>
      </c>
    </row>
    <row r="855" spans="1:30" x14ac:dyDescent="0.25">
      <c r="A855" t="s">
        <v>16728</v>
      </c>
      <c r="B855" t="s">
        <v>8634</v>
      </c>
      <c r="C855" t="s">
        <v>6849</v>
      </c>
      <c r="D855" t="s">
        <v>29</v>
      </c>
      <c r="E855" t="s">
        <v>541</v>
      </c>
      <c r="F855" t="s">
        <v>8741</v>
      </c>
      <c r="G855" t="s">
        <v>8636</v>
      </c>
      <c r="H855" t="s">
        <v>16655</v>
      </c>
      <c r="I855" t="s">
        <v>8742</v>
      </c>
      <c r="J855" t="s">
        <v>16728</v>
      </c>
      <c r="K855" t="s">
        <v>8638</v>
      </c>
      <c r="L855" t="s">
        <v>8638</v>
      </c>
      <c r="M855" t="s">
        <v>8639</v>
      </c>
      <c r="N855" t="s">
        <v>61</v>
      </c>
      <c r="O855" t="s">
        <v>15341</v>
      </c>
      <c r="P855" t="s">
        <v>434</v>
      </c>
      <c r="Q855" t="s">
        <v>138</v>
      </c>
      <c r="R855" t="s">
        <v>21813</v>
      </c>
      <c r="S855" s="194" t="s">
        <v>235</v>
      </c>
      <c r="T855" t="s">
        <v>8640</v>
      </c>
      <c r="U855" t="s">
        <v>48</v>
      </c>
      <c r="V855" t="s">
        <v>49</v>
      </c>
      <c r="W855" t="s">
        <v>21814</v>
      </c>
      <c r="X855" s="127">
        <v>26155</v>
      </c>
      <c r="Y855" t="s">
        <v>258</v>
      </c>
      <c r="Z855" s="127">
        <v>44256</v>
      </c>
      <c r="AA855" s="127">
        <v>44561</v>
      </c>
      <c r="AB855" t="s">
        <v>8641</v>
      </c>
      <c r="AC855" t="s">
        <v>65</v>
      </c>
      <c r="AD855" t="s">
        <v>40</v>
      </c>
    </row>
    <row r="856" spans="1:30" x14ac:dyDescent="0.25">
      <c r="A856" t="s">
        <v>16729</v>
      </c>
      <c r="B856" t="s">
        <v>8634</v>
      </c>
      <c r="C856" t="s">
        <v>6849</v>
      </c>
      <c r="D856" t="s">
        <v>29</v>
      </c>
      <c r="E856" t="s">
        <v>541</v>
      </c>
      <c r="F856" t="s">
        <v>8743</v>
      </c>
      <c r="G856" t="s">
        <v>8636</v>
      </c>
      <c r="H856" t="s">
        <v>16655</v>
      </c>
      <c r="I856" t="s">
        <v>6372</v>
      </c>
      <c r="J856" t="s">
        <v>16729</v>
      </c>
      <c r="K856" t="s">
        <v>8638</v>
      </c>
      <c r="L856" t="s">
        <v>8638</v>
      </c>
      <c r="M856" t="s">
        <v>8639</v>
      </c>
      <c r="N856" t="s">
        <v>61</v>
      </c>
      <c r="O856" t="s">
        <v>15341</v>
      </c>
      <c r="P856" t="s">
        <v>126</v>
      </c>
      <c r="Q856" t="s">
        <v>375</v>
      </c>
      <c r="R856" t="s">
        <v>21815</v>
      </c>
      <c r="S856" s="194" t="s">
        <v>235</v>
      </c>
      <c r="T856" t="s">
        <v>8640</v>
      </c>
      <c r="U856" t="s">
        <v>48</v>
      </c>
      <c r="V856" t="s">
        <v>49</v>
      </c>
      <c r="W856" t="s">
        <v>21816</v>
      </c>
      <c r="X856" s="127">
        <v>25779</v>
      </c>
      <c r="Y856" t="s">
        <v>258</v>
      </c>
      <c r="Z856" s="127">
        <v>44256</v>
      </c>
      <c r="AA856" s="127">
        <v>44561</v>
      </c>
      <c r="AB856" t="s">
        <v>8641</v>
      </c>
      <c r="AC856" t="s">
        <v>65</v>
      </c>
      <c r="AD856" t="s">
        <v>40</v>
      </c>
    </row>
    <row r="857" spans="1:30" x14ac:dyDescent="0.25">
      <c r="A857" t="s">
        <v>16730</v>
      </c>
      <c r="B857" t="s">
        <v>8634</v>
      </c>
      <c r="C857" t="s">
        <v>6849</v>
      </c>
      <c r="D857" t="s">
        <v>29</v>
      </c>
      <c r="E857" t="s">
        <v>541</v>
      </c>
      <c r="F857" t="s">
        <v>8747</v>
      </c>
      <c r="G857" t="s">
        <v>8636</v>
      </c>
      <c r="H857" t="s">
        <v>16655</v>
      </c>
      <c r="I857" t="s">
        <v>639</v>
      </c>
      <c r="J857" t="s">
        <v>16730</v>
      </c>
      <c r="K857" t="s">
        <v>8638</v>
      </c>
      <c r="L857" t="s">
        <v>8638</v>
      </c>
      <c r="M857" t="s">
        <v>8639</v>
      </c>
      <c r="N857" t="s">
        <v>61</v>
      </c>
      <c r="O857" t="s">
        <v>15341</v>
      </c>
      <c r="P857" t="s">
        <v>21817</v>
      </c>
      <c r="Q857" t="s">
        <v>255</v>
      </c>
      <c r="R857" t="s">
        <v>6495</v>
      </c>
      <c r="S857" s="194" t="s">
        <v>235</v>
      </c>
      <c r="T857" t="s">
        <v>8640</v>
      </c>
      <c r="U857" t="s">
        <v>48</v>
      </c>
      <c r="V857" t="s">
        <v>49</v>
      </c>
      <c r="W857" t="s">
        <v>21818</v>
      </c>
      <c r="X857" s="127">
        <v>32965</v>
      </c>
      <c r="Y857" t="s">
        <v>258</v>
      </c>
      <c r="Z857" s="127">
        <v>44256</v>
      </c>
      <c r="AA857" s="127">
        <v>44561</v>
      </c>
      <c r="AB857" t="s">
        <v>8641</v>
      </c>
      <c r="AC857" t="s">
        <v>65</v>
      </c>
      <c r="AD857" t="s">
        <v>40</v>
      </c>
    </row>
    <row r="858" spans="1:30" x14ac:dyDescent="0.25">
      <c r="A858" t="s">
        <v>16731</v>
      </c>
      <c r="B858" t="s">
        <v>8634</v>
      </c>
      <c r="C858" t="s">
        <v>6849</v>
      </c>
      <c r="D858" t="s">
        <v>29</v>
      </c>
      <c r="E858" t="s">
        <v>541</v>
      </c>
      <c r="F858" t="s">
        <v>8750</v>
      </c>
      <c r="G858" t="s">
        <v>8636</v>
      </c>
      <c r="H858" t="s">
        <v>16655</v>
      </c>
      <c r="I858" t="s">
        <v>8751</v>
      </c>
      <c r="J858" t="s">
        <v>16731</v>
      </c>
      <c r="K858" t="s">
        <v>8638</v>
      </c>
      <c r="L858" t="s">
        <v>8638</v>
      </c>
      <c r="M858" t="s">
        <v>8639</v>
      </c>
      <c r="N858" t="s">
        <v>61</v>
      </c>
      <c r="O858" t="s">
        <v>15341</v>
      </c>
      <c r="P858" t="s">
        <v>426</v>
      </c>
      <c r="Q858" t="s">
        <v>580</v>
      </c>
      <c r="R858" t="s">
        <v>21819</v>
      </c>
      <c r="S858" s="194" t="s">
        <v>235</v>
      </c>
      <c r="T858" t="s">
        <v>8640</v>
      </c>
      <c r="U858" t="s">
        <v>48</v>
      </c>
      <c r="V858" t="s">
        <v>49</v>
      </c>
      <c r="W858" t="s">
        <v>21820</v>
      </c>
      <c r="X858" s="127">
        <v>32085</v>
      </c>
      <c r="Y858" t="s">
        <v>258</v>
      </c>
      <c r="Z858" s="127">
        <v>44256</v>
      </c>
      <c r="AA858" s="127">
        <v>44561</v>
      </c>
      <c r="AB858" t="s">
        <v>8641</v>
      </c>
      <c r="AC858" t="s">
        <v>65</v>
      </c>
      <c r="AD858" t="s">
        <v>40</v>
      </c>
    </row>
    <row r="859" spans="1:30" x14ac:dyDescent="0.25">
      <c r="A859" t="s">
        <v>16732</v>
      </c>
      <c r="B859" t="s">
        <v>8634</v>
      </c>
      <c r="C859" t="s">
        <v>6849</v>
      </c>
      <c r="D859" t="s">
        <v>29</v>
      </c>
      <c r="E859" t="s">
        <v>541</v>
      </c>
      <c r="F859" t="s">
        <v>8754</v>
      </c>
      <c r="G859" t="s">
        <v>8636</v>
      </c>
      <c r="H859" t="s">
        <v>16655</v>
      </c>
      <c r="I859" t="s">
        <v>8755</v>
      </c>
      <c r="J859" t="s">
        <v>16732</v>
      </c>
      <c r="K859" t="s">
        <v>8638</v>
      </c>
      <c r="L859" t="s">
        <v>8638</v>
      </c>
      <c r="M859" t="s">
        <v>8639</v>
      </c>
      <c r="N859" t="s">
        <v>61</v>
      </c>
      <c r="O859" t="s">
        <v>15341</v>
      </c>
      <c r="P859" t="s">
        <v>186</v>
      </c>
      <c r="Q859" t="s">
        <v>371</v>
      </c>
      <c r="R859" t="s">
        <v>21821</v>
      </c>
      <c r="S859" s="194" t="s">
        <v>235</v>
      </c>
      <c r="T859" t="s">
        <v>8640</v>
      </c>
      <c r="U859" t="s">
        <v>48</v>
      </c>
      <c r="V859" t="s">
        <v>49</v>
      </c>
      <c r="W859" t="s">
        <v>21822</v>
      </c>
      <c r="X859" s="127">
        <v>23464</v>
      </c>
      <c r="Y859" t="s">
        <v>258</v>
      </c>
      <c r="Z859" s="127">
        <v>44256</v>
      </c>
      <c r="AA859" s="127">
        <v>44561</v>
      </c>
      <c r="AB859" t="s">
        <v>8641</v>
      </c>
      <c r="AC859" t="s">
        <v>65</v>
      </c>
      <c r="AD859" t="s">
        <v>40</v>
      </c>
    </row>
    <row r="860" spans="1:30" x14ac:dyDescent="0.25">
      <c r="A860" t="s">
        <v>16733</v>
      </c>
      <c r="B860" t="s">
        <v>8634</v>
      </c>
      <c r="C860" t="s">
        <v>6849</v>
      </c>
      <c r="D860" t="s">
        <v>29</v>
      </c>
      <c r="E860" t="s">
        <v>541</v>
      </c>
      <c r="F860" t="s">
        <v>8756</v>
      </c>
      <c r="G860" t="s">
        <v>8636</v>
      </c>
      <c r="H860" t="s">
        <v>16655</v>
      </c>
      <c r="I860" t="s">
        <v>8677</v>
      </c>
      <c r="J860" t="s">
        <v>16733</v>
      </c>
      <c r="K860" t="s">
        <v>8638</v>
      </c>
      <c r="L860" t="s">
        <v>8638</v>
      </c>
      <c r="M860" t="s">
        <v>8639</v>
      </c>
      <c r="N860" t="s">
        <v>61</v>
      </c>
      <c r="O860" t="s">
        <v>15341</v>
      </c>
      <c r="P860" t="s">
        <v>199</v>
      </c>
      <c r="Q860" t="s">
        <v>379</v>
      </c>
      <c r="R860" t="s">
        <v>21823</v>
      </c>
      <c r="S860" s="194" t="s">
        <v>235</v>
      </c>
      <c r="T860" t="s">
        <v>8640</v>
      </c>
      <c r="U860" t="s">
        <v>48</v>
      </c>
      <c r="V860" t="s">
        <v>49</v>
      </c>
      <c r="W860" t="s">
        <v>21824</v>
      </c>
      <c r="X860" s="127">
        <v>32734</v>
      </c>
      <c r="Y860" t="s">
        <v>258</v>
      </c>
      <c r="Z860" s="127">
        <v>44256</v>
      </c>
      <c r="AA860" s="127">
        <v>44561</v>
      </c>
      <c r="AB860" t="s">
        <v>8641</v>
      </c>
      <c r="AC860" t="s">
        <v>65</v>
      </c>
      <c r="AD860" t="s">
        <v>40</v>
      </c>
    </row>
    <row r="861" spans="1:30" x14ac:dyDescent="0.25">
      <c r="A861" t="s">
        <v>16734</v>
      </c>
      <c r="B861" t="s">
        <v>8634</v>
      </c>
      <c r="C861" t="s">
        <v>6849</v>
      </c>
      <c r="D861" t="s">
        <v>29</v>
      </c>
      <c r="E861" t="s">
        <v>541</v>
      </c>
      <c r="F861" t="s">
        <v>8757</v>
      </c>
      <c r="G861" t="s">
        <v>8636</v>
      </c>
      <c r="H861" t="s">
        <v>16655</v>
      </c>
      <c r="I861" t="s">
        <v>8758</v>
      </c>
      <c r="J861" t="s">
        <v>16734</v>
      </c>
      <c r="K861" t="s">
        <v>8638</v>
      </c>
      <c r="L861" t="s">
        <v>8638</v>
      </c>
      <c r="M861" t="s">
        <v>8639</v>
      </c>
      <c r="N861" t="s">
        <v>61</v>
      </c>
      <c r="O861" t="s">
        <v>15341</v>
      </c>
      <c r="P861" t="s">
        <v>122</v>
      </c>
      <c r="Q861" t="s">
        <v>126</v>
      </c>
      <c r="R861" t="s">
        <v>21825</v>
      </c>
      <c r="S861" s="194" t="s">
        <v>235</v>
      </c>
      <c r="T861" t="s">
        <v>8640</v>
      </c>
      <c r="U861" t="s">
        <v>48</v>
      </c>
      <c r="V861" t="s">
        <v>49</v>
      </c>
      <c r="W861" t="s">
        <v>21826</v>
      </c>
      <c r="X861" s="127">
        <v>32085</v>
      </c>
      <c r="Y861" t="s">
        <v>258</v>
      </c>
      <c r="Z861" s="127">
        <v>44256</v>
      </c>
      <c r="AA861" s="127">
        <v>44561</v>
      </c>
      <c r="AB861" t="s">
        <v>8641</v>
      </c>
      <c r="AC861" t="s">
        <v>65</v>
      </c>
      <c r="AD861" t="s">
        <v>40</v>
      </c>
    </row>
    <row r="862" spans="1:30" x14ac:dyDescent="0.25">
      <c r="A862" t="s">
        <v>16735</v>
      </c>
      <c r="B862" t="s">
        <v>8634</v>
      </c>
      <c r="C862" t="s">
        <v>6849</v>
      </c>
      <c r="D862" t="s">
        <v>29</v>
      </c>
      <c r="E862" t="s">
        <v>541</v>
      </c>
      <c r="F862" t="s">
        <v>8761</v>
      </c>
      <c r="G862" t="s">
        <v>8636</v>
      </c>
      <c r="H862" t="s">
        <v>16655</v>
      </c>
      <c r="I862" t="s">
        <v>8661</v>
      </c>
      <c r="J862" t="s">
        <v>16735</v>
      </c>
      <c r="K862" t="s">
        <v>8638</v>
      </c>
      <c r="L862" t="s">
        <v>8638</v>
      </c>
      <c r="M862" t="s">
        <v>8639</v>
      </c>
      <c r="N862" t="s">
        <v>61</v>
      </c>
      <c r="O862" t="s">
        <v>15341</v>
      </c>
      <c r="P862" t="s">
        <v>82</v>
      </c>
      <c r="Q862" t="s">
        <v>627</v>
      </c>
      <c r="R862" t="s">
        <v>21827</v>
      </c>
      <c r="S862" s="194" t="s">
        <v>235</v>
      </c>
      <c r="T862" t="s">
        <v>8640</v>
      </c>
      <c r="U862" t="s">
        <v>48</v>
      </c>
      <c r="V862" t="s">
        <v>49</v>
      </c>
      <c r="W862" t="s">
        <v>21828</v>
      </c>
      <c r="X862" s="127">
        <v>27693</v>
      </c>
      <c r="Y862" t="s">
        <v>258</v>
      </c>
      <c r="Z862" s="127">
        <v>44256</v>
      </c>
      <c r="AA862" s="127">
        <v>44561</v>
      </c>
      <c r="AB862" t="s">
        <v>8641</v>
      </c>
      <c r="AC862" t="s">
        <v>65</v>
      </c>
      <c r="AD862" t="s">
        <v>40</v>
      </c>
    </row>
    <row r="863" spans="1:30" x14ac:dyDescent="0.25">
      <c r="A863" t="s">
        <v>16736</v>
      </c>
      <c r="B863" t="s">
        <v>8634</v>
      </c>
      <c r="C863" t="s">
        <v>6849</v>
      </c>
      <c r="D863" t="s">
        <v>29</v>
      </c>
      <c r="E863" t="s">
        <v>541</v>
      </c>
      <c r="F863" t="s">
        <v>8762</v>
      </c>
      <c r="G863" t="s">
        <v>8636</v>
      </c>
      <c r="H863" t="s">
        <v>16655</v>
      </c>
      <c r="I863" t="s">
        <v>8663</v>
      </c>
      <c r="J863" t="s">
        <v>16736</v>
      </c>
      <c r="K863" t="s">
        <v>8638</v>
      </c>
      <c r="L863" t="s">
        <v>8638</v>
      </c>
      <c r="M863" t="s">
        <v>8639</v>
      </c>
      <c r="N863" t="s">
        <v>61</v>
      </c>
      <c r="O863" t="s">
        <v>15341</v>
      </c>
      <c r="P863" t="s">
        <v>581</v>
      </c>
      <c r="Q863" t="s">
        <v>540</v>
      </c>
      <c r="R863" t="s">
        <v>582</v>
      </c>
      <c r="S863" s="194" t="s">
        <v>235</v>
      </c>
      <c r="T863" t="s">
        <v>8640</v>
      </c>
      <c r="U863" t="s">
        <v>48</v>
      </c>
      <c r="V863" t="s">
        <v>49</v>
      </c>
      <c r="W863" t="s">
        <v>21829</v>
      </c>
      <c r="X863" s="127">
        <v>23075</v>
      </c>
      <c r="Y863" t="s">
        <v>258</v>
      </c>
      <c r="Z863" s="127">
        <v>44256</v>
      </c>
      <c r="AA863" s="127">
        <v>44561</v>
      </c>
      <c r="AB863" t="s">
        <v>8641</v>
      </c>
      <c r="AC863" t="s">
        <v>65</v>
      </c>
      <c r="AD863" t="s">
        <v>40</v>
      </c>
    </row>
    <row r="864" spans="1:30" x14ac:dyDescent="0.25">
      <c r="A864" t="s">
        <v>16737</v>
      </c>
      <c r="B864" t="s">
        <v>8634</v>
      </c>
      <c r="C864" t="s">
        <v>6849</v>
      </c>
      <c r="D864" t="s">
        <v>29</v>
      </c>
      <c r="E864" t="s">
        <v>541</v>
      </c>
      <c r="F864" t="s">
        <v>8763</v>
      </c>
      <c r="G864" t="s">
        <v>8636</v>
      </c>
      <c r="H864" t="s">
        <v>16655</v>
      </c>
      <c r="I864" t="s">
        <v>8764</v>
      </c>
      <c r="J864" t="s">
        <v>16737</v>
      </c>
      <c r="K864" t="s">
        <v>8638</v>
      </c>
      <c r="L864" t="s">
        <v>8638</v>
      </c>
      <c r="M864" t="s">
        <v>8639</v>
      </c>
      <c r="N864" t="s">
        <v>61</v>
      </c>
      <c r="O864" t="s">
        <v>15341</v>
      </c>
      <c r="P864" t="s">
        <v>75</v>
      </c>
      <c r="Q864" t="s">
        <v>106</v>
      </c>
      <c r="R864" t="s">
        <v>583</v>
      </c>
      <c r="S864" s="194" t="s">
        <v>235</v>
      </c>
      <c r="T864" t="s">
        <v>8640</v>
      </c>
      <c r="U864" t="s">
        <v>48</v>
      </c>
      <c r="V864" t="s">
        <v>49</v>
      </c>
      <c r="W864" t="s">
        <v>21830</v>
      </c>
      <c r="X864" s="127">
        <v>27006</v>
      </c>
      <c r="Y864" t="s">
        <v>258</v>
      </c>
      <c r="Z864" s="127">
        <v>44256</v>
      </c>
      <c r="AA864" s="127">
        <v>44561</v>
      </c>
      <c r="AB864" t="s">
        <v>8641</v>
      </c>
      <c r="AC864" t="s">
        <v>65</v>
      </c>
      <c r="AD864" t="s">
        <v>40</v>
      </c>
    </row>
    <row r="865" spans="1:30" x14ac:dyDescent="0.25">
      <c r="A865" t="s">
        <v>16738</v>
      </c>
      <c r="B865" t="s">
        <v>8634</v>
      </c>
      <c r="C865" t="s">
        <v>6849</v>
      </c>
      <c r="D865" t="s">
        <v>29</v>
      </c>
      <c r="E865" t="s">
        <v>541</v>
      </c>
      <c r="F865" t="s">
        <v>8765</v>
      </c>
      <c r="G865" t="s">
        <v>8636</v>
      </c>
      <c r="H865" t="s">
        <v>16655</v>
      </c>
      <c r="I865" t="s">
        <v>8647</v>
      </c>
      <c r="J865" t="s">
        <v>16738</v>
      </c>
      <c r="K865" t="s">
        <v>8638</v>
      </c>
      <c r="L865" t="s">
        <v>8638</v>
      </c>
      <c r="M865" t="s">
        <v>8639</v>
      </c>
      <c r="N865" t="s">
        <v>61</v>
      </c>
      <c r="O865" t="s">
        <v>15341</v>
      </c>
      <c r="P865" t="s">
        <v>318</v>
      </c>
      <c r="Q865" t="s">
        <v>424</v>
      </c>
      <c r="R865" t="s">
        <v>386</v>
      </c>
      <c r="S865" s="194" t="s">
        <v>235</v>
      </c>
      <c r="T865" t="s">
        <v>8640</v>
      </c>
      <c r="U865" t="s">
        <v>48</v>
      </c>
      <c r="V865" t="s">
        <v>49</v>
      </c>
      <c r="W865" t="s">
        <v>21831</v>
      </c>
      <c r="X865" s="127">
        <v>27748</v>
      </c>
      <c r="Y865" t="s">
        <v>258</v>
      </c>
      <c r="Z865" s="127">
        <v>44256</v>
      </c>
      <c r="AA865" s="127">
        <v>44561</v>
      </c>
      <c r="AB865" t="s">
        <v>8641</v>
      </c>
      <c r="AC865" t="s">
        <v>65</v>
      </c>
      <c r="AD865" t="s">
        <v>40</v>
      </c>
    </row>
    <row r="866" spans="1:30" x14ac:dyDescent="0.25">
      <c r="A866" t="s">
        <v>16739</v>
      </c>
      <c r="B866" t="s">
        <v>8634</v>
      </c>
      <c r="C866" t="s">
        <v>6849</v>
      </c>
      <c r="D866" t="s">
        <v>29</v>
      </c>
      <c r="E866" t="s">
        <v>541</v>
      </c>
      <c r="F866" t="s">
        <v>8766</v>
      </c>
      <c r="G866" t="s">
        <v>8636</v>
      </c>
      <c r="H866" t="s">
        <v>16655</v>
      </c>
      <c r="I866" t="s">
        <v>8767</v>
      </c>
      <c r="J866" t="s">
        <v>16739</v>
      </c>
      <c r="K866" t="s">
        <v>8638</v>
      </c>
      <c r="L866" t="s">
        <v>8638</v>
      </c>
      <c r="M866" t="s">
        <v>8639</v>
      </c>
      <c r="N866" t="s">
        <v>61</v>
      </c>
      <c r="O866" t="s">
        <v>15341</v>
      </c>
      <c r="P866" t="s">
        <v>645</v>
      </c>
      <c r="Q866" t="s">
        <v>251</v>
      </c>
      <c r="R866" t="s">
        <v>21832</v>
      </c>
      <c r="S866" s="194" t="s">
        <v>235</v>
      </c>
      <c r="T866" t="s">
        <v>8640</v>
      </c>
      <c r="U866" t="s">
        <v>48</v>
      </c>
      <c r="V866" t="s">
        <v>49</v>
      </c>
      <c r="W866" t="s">
        <v>21833</v>
      </c>
      <c r="X866" s="127">
        <v>21622</v>
      </c>
      <c r="Y866" t="s">
        <v>258</v>
      </c>
      <c r="Z866" s="127">
        <v>44256</v>
      </c>
      <c r="AA866" s="127">
        <v>44561</v>
      </c>
      <c r="AB866" t="s">
        <v>8641</v>
      </c>
      <c r="AC866" t="s">
        <v>65</v>
      </c>
      <c r="AD866" t="s">
        <v>40</v>
      </c>
    </row>
    <row r="867" spans="1:30" x14ac:dyDescent="0.25">
      <c r="A867" t="s">
        <v>16740</v>
      </c>
      <c r="B867" t="s">
        <v>8634</v>
      </c>
      <c r="C867" t="s">
        <v>6849</v>
      </c>
      <c r="D867" t="s">
        <v>29</v>
      </c>
      <c r="E867" t="s">
        <v>541</v>
      </c>
      <c r="F867" t="s">
        <v>8768</v>
      </c>
      <c r="G867" t="s">
        <v>8636</v>
      </c>
      <c r="H867" t="s">
        <v>16655</v>
      </c>
      <c r="I867" t="s">
        <v>626</v>
      </c>
      <c r="J867" t="s">
        <v>16740</v>
      </c>
      <c r="K867" t="s">
        <v>8638</v>
      </c>
      <c r="L867" t="s">
        <v>8638</v>
      </c>
      <c r="M867" t="s">
        <v>8639</v>
      </c>
      <c r="N867" t="s">
        <v>61</v>
      </c>
      <c r="O867" t="s">
        <v>15341</v>
      </c>
      <c r="P867" t="s">
        <v>174</v>
      </c>
      <c r="Q867" t="s">
        <v>627</v>
      </c>
      <c r="R867" t="s">
        <v>21834</v>
      </c>
      <c r="S867" s="194" t="s">
        <v>235</v>
      </c>
      <c r="T867" t="s">
        <v>8640</v>
      </c>
      <c r="U867" t="s">
        <v>48</v>
      </c>
      <c r="V867" t="s">
        <v>49</v>
      </c>
      <c r="W867" t="s">
        <v>21835</v>
      </c>
      <c r="X867" s="127">
        <v>30311</v>
      </c>
      <c r="Y867" t="s">
        <v>258</v>
      </c>
      <c r="Z867" s="127">
        <v>44256</v>
      </c>
      <c r="AA867" s="127">
        <v>44561</v>
      </c>
      <c r="AB867" t="s">
        <v>8641</v>
      </c>
      <c r="AC867" t="s">
        <v>65</v>
      </c>
      <c r="AD867" t="s">
        <v>40</v>
      </c>
    </row>
    <row r="868" spans="1:30" x14ac:dyDescent="0.25">
      <c r="A868" t="s">
        <v>16741</v>
      </c>
      <c r="B868" t="s">
        <v>8634</v>
      </c>
      <c r="C868" t="s">
        <v>6849</v>
      </c>
      <c r="D868" t="s">
        <v>29</v>
      </c>
      <c r="E868" t="s">
        <v>491</v>
      </c>
      <c r="F868" t="s">
        <v>8769</v>
      </c>
      <c r="G868" t="s">
        <v>8636</v>
      </c>
      <c r="H868" t="s">
        <v>16655</v>
      </c>
      <c r="I868" t="s">
        <v>8770</v>
      </c>
      <c r="J868" t="s">
        <v>16741</v>
      </c>
      <c r="K868" t="s">
        <v>8638</v>
      </c>
      <c r="L868" t="s">
        <v>8638</v>
      </c>
      <c r="M868" t="s">
        <v>8639</v>
      </c>
      <c r="N868" t="s">
        <v>61</v>
      </c>
      <c r="O868" t="s">
        <v>15341</v>
      </c>
      <c r="P868" t="s">
        <v>135</v>
      </c>
      <c r="Q868" t="s">
        <v>468</v>
      </c>
      <c r="R868" t="s">
        <v>380</v>
      </c>
      <c r="S868" s="194" t="s">
        <v>235</v>
      </c>
      <c r="T868" t="s">
        <v>8640</v>
      </c>
      <c r="U868" t="s">
        <v>48</v>
      </c>
      <c r="V868" t="s">
        <v>49</v>
      </c>
      <c r="W868" t="s">
        <v>21836</v>
      </c>
      <c r="X868" s="127">
        <v>25625</v>
      </c>
      <c r="Y868" t="s">
        <v>258</v>
      </c>
      <c r="Z868" s="127">
        <v>44256</v>
      </c>
      <c r="AA868" s="127">
        <v>44561</v>
      </c>
      <c r="AB868" t="s">
        <v>8641</v>
      </c>
      <c r="AC868" t="s">
        <v>65</v>
      </c>
      <c r="AD868" t="s">
        <v>40</v>
      </c>
    </row>
    <row r="869" spans="1:30" x14ac:dyDescent="0.25">
      <c r="A869" t="s">
        <v>16742</v>
      </c>
      <c r="B869" t="s">
        <v>8634</v>
      </c>
      <c r="C869" t="s">
        <v>6849</v>
      </c>
      <c r="D869" t="s">
        <v>29</v>
      </c>
      <c r="E869" t="s">
        <v>541</v>
      </c>
      <c r="F869" t="s">
        <v>9270</v>
      </c>
      <c r="G869" t="s">
        <v>8636</v>
      </c>
      <c r="H869" t="s">
        <v>16655</v>
      </c>
      <c r="I869" t="s">
        <v>9271</v>
      </c>
      <c r="J869" t="s">
        <v>16742</v>
      </c>
      <c r="K869" t="s">
        <v>8638</v>
      </c>
      <c r="L869" t="s">
        <v>8638</v>
      </c>
      <c r="M869" t="s">
        <v>8639</v>
      </c>
      <c r="N869" t="s">
        <v>61</v>
      </c>
      <c r="O869" t="s">
        <v>15341</v>
      </c>
      <c r="P869" t="s">
        <v>494</v>
      </c>
      <c r="Q869" t="s">
        <v>586</v>
      </c>
      <c r="R869" t="s">
        <v>21837</v>
      </c>
      <c r="S869" s="194" t="s">
        <v>235</v>
      </c>
      <c r="T869" t="s">
        <v>8640</v>
      </c>
      <c r="U869" t="s">
        <v>48</v>
      </c>
      <c r="V869" t="s">
        <v>49</v>
      </c>
      <c r="W869" t="s">
        <v>21838</v>
      </c>
      <c r="X869" s="127">
        <v>32683</v>
      </c>
      <c r="Y869" t="s">
        <v>258</v>
      </c>
      <c r="Z869" s="127">
        <v>44256</v>
      </c>
      <c r="AA869" s="127">
        <v>44561</v>
      </c>
      <c r="AB869" t="s">
        <v>8641</v>
      </c>
      <c r="AC869" t="s">
        <v>65</v>
      </c>
      <c r="AD869" t="s">
        <v>40</v>
      </c>
    </row>
    <row r="870" spans="1:30" x14ac:dyDescent="0.25">
      <c r="A870" t="s">
        <v>16743</v>
      </c>
      <c r="B870" t="s">
        <v>8634</v>
      </c>
      <c r="C870" t="s">
        <v>6849</v>
      </c>
      <c r="D870" t="s">
        <v>29</v>
      </c>
      <c r="E870" t="s">
        <v>541</v>
      </c>
      <c r="F870" t="s">
        <v>8771</v>
      </c>
      <c r="G870" t="s">
        <v>8636</v>
      </c>
      <c r="H870" t="s">
        <v>16655</v>
      </c>
      <c r="I870" t="s">
        <v>563</v>
      </c>
      <c r="J870" t="s">
        <v>16743</v>
      </c>
      <c r="K870" t="s">
        <v>8638</v>
      </c>
      <c r="L870" t="s">
        <v>8638</v>
      </c>
      <c r="M870" t="s">
        <v>8639</v>
      </c>
      <c r="N870" t="s">
        <v>61</v>
      </c>
      <c r="O870" t="s">
        <v>15341</v>
      </c>
      <c r="P870" t="s">
        <v>8772</v>
      </c>
      <c r="Q870" t="s">
        <v>6879</v>
      </c>
      <c r="R870" t="s">
        <v>6651</v>
      </c>
      <c r="S870" s="194" t="s">
        <v>235</v>
      </c>
      <c r="T870" t="s">
        <v>8640</v>
      </c>
      <c r="U870" t="s">
        <v>48</v>
      </c>
      <c r="V870" t="s">
        <v>49</v>
      </c>
      <c r="W870" t="s">
        <v>21839</v>
      </c>
      <c r="X870" s="127">
        <v>25370</v>
      </c>
      <c r="Y870" t="s">
        <v>258</v>
      </c>
      <c r="Z870" s="127">
        <v>44256</v>
      </c>
      <c r="AA870" s="127">
        <v>44561</v>
      </c>
      <c r="AB870" t="s">
        <v>8641</v>
      </c>
      <c r="AC870" t="s">
        <v>65</v>
      </c>
      <c r="AD870" t="s">
        <v>40</v>
      </c>
    </row>
    <row r="871" spans="1:30" x14ac:dyDescent="0.25">
      <c r="A871" t="s">
        <v>16744</v>
      </c>
      <c r="B871" t="s">
        <v>8634</v>
      </c>
      <c r="C871" t="s">
        <v>6849</v>
      </c>
      <c r="D871" t="s">
        <v>29</v>
      </c>
      <c r="E871" t="s">
        <v>541</v>
      </c>
      <c r="F871" t="s">
        <v>8773</v>
      </c>
      <c r="G871" t="s">
        <v>8636</v>
      </c>
      <c r="H871" t="s">
        <v>16655</v>
      </c>
      <c r="I871" t="s">
        <v>8774</v>
      </c>
      <c r="J871" t="s">
        <v>16744</v>
      </c>
      <c r="K871" t="s">
        <v>8638</v>
      </c>
      <c r="L871" t="s">
        <v>8638</v>
      </c>
      <c r="M871" t="s">
        <v>8639</v>
      </c>
      <c r="N871" t="s">
        <v>61</v>
      </c>
      <c r="O871" t="s">
        <v>15341</v>
      </c>
      <c r="P871" t="s">
        <v>76</v>
      </c>
      <c r="Q871" t="s">
        <v>383</v>
      </c>
      <c r="R871" t="s">
        <v>21840</v>
      </c>
      <c r="S871" s="194" t="s">
        <v>235</v>
      </c>
      <c r="T871" t="s">
        <v>8640</v>
      </c>
      <c r="U871" t="s">
        <v>48</v>
      </c>
      <c r="V871" t="s">
        <v>49</v>
      </c>
      <c r="W871" t="s">
        <v>21841</v>
      </c>
      <c r="X871" s="127">
        <v>23869</v>
      </c>
      <c r="Y871" t="s">
        <v>258</v>
      </c>
      <c r="Z871" s="127">
        <v>44256</v>
      </c>
      <c r="AA871" s="127">
        <v>44561</v>
      </c>
      <c r="AB871" t="s">
        <v>8641</v>
      </c>
      <c r="AC871" t="s">
        <v>65</v>
      </c>
      <c r="AD871" t="s">
        <v>40</v>
      </c>
    </row>
    <row r="872" spans="1:30" x14ac:dyDescent="0.25">
      <c r="A872" t="s">
        <v>16745</v>
      </c>
      <c r="B872" t="s">
        <v>8634</v>
      </c>
      <c r="C872" t="s">
        <v>6849</v>
      </c>
      <c r="D872" t="s">
        <v>29</v>
      </c>
      <c r="E872" t="s">
        <v>541</v>
      </c>
      <c r="F872" t="s">
        <v>8777</v>
      </c>
      <c r="G872" t="s">
        <v>8636</v>
      </c>
      <c r="H872" t="s">
        <v>16655</v>
      </c>
      <c r="I872" t="s">
        <v>564</v>
      </c>
      <c r="J872" t="s">
        <v>16745</v>
      </c>
      <c r="K872" t="s">
        <v>8638</v>
      </c>
      <c r="L872" t="s">
        <v>8638</v>
      </c>
      <c r="M872" t="s">
        <v>8639</v>
      </c>
      <c r="N872" t="s">
        <v>61</v>
      </c>
      <c r="O872" t="s">
        <v>15341</v>
      </c>
      <c r="P872" t="s">
        <v>565</v>
      </c>
      <c r="Q872" t="s">
        <v>60</v>
      </c>
      <c r="R872" t="s">
        <v>8778</v>
      </c>
      <c r="S872" s="194" t="s">
        <v>235</v>
      </c>
      <c r="T872" t="s">
        <v>8640</v>
      </c>
      <c r="U872" t="s">
        <v>48</v>
      </c>
      <c r="V872" t="s">
        <v>49</v>
      </c>
      <c r="W872" t="s">
        <v>21842</v>
      </c>
      <c r="X872" s="127">
        <v>23859</v>
      </c>
      <c r="Y872" t="s">
        <v>258</v>
      </c>
      <c r="Z872" s="127">
        <v>44256</v>
      </c>
      <c r="AA872" s="127">
        <v>44561</v>
      </c>
      <c r="AB872" t="s">
        <v>8641</v>
      </c>
      <c r="AC872" t="s">
        <v>65</v>
      </c>
      <c r="AD872" t="s">
        <v>40</v>
      </c>
    </row>
    <row r="873" spans="1:30" x14ac:dyDescent="0.25">
      <c r="A873" t="s">
        <v>16746</v>
      </c>
      <c r="B873" t="s">
        <v>8634</v>
      </c>
      <c r="C873" t="s">
        <v>6849</v>
      </c>
      <c r="D873" t="s">
        <v>29</v>
      </c>
      <c r="E873" t="s">
        <v>541</v>
      </c>
      <c r="F873" t="s">
        <v>8779</v>
      </c>
      <c r="G873" t="s">
        <v>8636</v>
      </c>
      <c r="H873" t="s">
        <v>16655</v>
      </c>
      <c r="I873" t="s">
        <v>8780</v>
      </c>
      <c r="J873" t="s">
        <v>16746</v>
      </c>
      <c r="K873" t="s">
        <v>8638</v>
      </c>
      <c r="L873" t="s">
        <v>8638</v>
      </c>
      <c r="M873" t="s">
        <v>8639</v>
      </c>
      <c r="N873" t="s">
        <v>61</v>
      </c>
      <c r="O873" t="s">
        <v>15341</v>
      </c>
      <c r="P873" t="s">
        <v>307</v>
      </c>
      <c r="Q873" t="s">
        <v>499</v>
      </c>
      <c r="R873" t="s">
        <v>21843</v>
      </c>
      <c r="S873" s="194" t="s">
        <v>235</v>
      </c>
      <c r="T873" t="s">
        <v>8640</v>
      </c>
      <c r="U873" t="s">
        <v>48</v>
      </c>
      <c r="V873" t="s">
        <v>49</v>
      </c>
      <c r="W873" t="s">
        <v>21844</v>
      </c>
      <c r="X873" s="127">
        <v>27426</v>
      </c>
      <c r="Y873" t="s">
        <v>258</v>
      </c>
      <c r="Z873" s="127">
        <v>44256</v>
      </c>
      <c r="AA873" s="127">
        <v>44561</v>
      </c>
      <c r="AB873" t="s">
        <v>8641</v>
      </c>
      <c r="AC873" t="s">
        <v>65</v>
      </c>
      <c r="AD873" t="s">
        <v>40</v>
      </c>
    </row>
    <row r="874" spans="1:30" x14ac:dyDescent="0.25">
      <c r="A874" t="s">
        <v>16747</v>
      </c>
      <c r="B874" t="s">
        <v>8634</v>
      </c>
      <c r="C874" t="s">
        <v>6849</v>
      </c>
      <c r="D874" t="s">
        <v>29</v>
      </c>
      <c r="E874" t="s">
        <v>541</v>
      </c>
      <c r="F874" t="s">
        <v>8781</v>
      </c>
      <c r="G874" t="s">
        <v>8636</v>
      </c>
      <c r="H874" t="s">
        <v>16655</v>
      </c>
      <c r="I874" t="s">
        <v>8782</v>
      </c>
      <c r="J874" t="s">
        <v>16747</v>
      </c>
      <c r="K874" t="s">
        <v>8638</v>
      </c>
      <c r="L874" t="s">
        <v>8638</v>
      </c>
      <c r="M874" t="s">
        <v>8639</v>
      </c>
      <c r="N874" t="s">
        <v>61</v>
      </c>
      <c r="O874" t="s">
        <v>15341</v>
      </c>
      <c r="P874" t="s">
        <v>179</v>
      </c>
      <c r="Q874" t="s">
        <v>193</v>
      </c>
      <c r="R874" t="s">
        <v>634</v>
      </c>
      <c r="S874" s="194" t="s">
        <v>235</v>
      </c>
      <c r="T874" t="s">
        <v>8640</v>
      </c>
      <c r="U874" t="s">
        <v>48</v>
      </c>
      <c r="V874" t="s">
        <v>49</v>
      </c>
      <c r="W874" t="s">
        <v>21845</v>
      </c>
      <c r="X874" s="127">
        <v>27317</v>
      </c>
      <c r="Y874" t="s">
        <v>258</v>
      </c>
      <c r="Z874" s="127">
        <v>44256</v>
      </c>
      <c r="AA874" s="127">
        <v>44561</v>
      </c>
      <c r="AB874" t="s">
        <v>8641</v>
      </c>
      <c r="AC874" t="s">
        <v>65</v>
      </c>
      <c r="AD874" t="s">
        <v>40</v>
      </c>
    </row>
    <row r="875" spans="1:30" x14ac:dyDescent="0.25">
      <c r="A875" t="s">
        <v>16748</v>
      </c>
      <c r="B875" t="s">
        <v>8634</v>
      </c>
      <c r="C875" t="s">
        <v>6849</v>
      </c>
      <c r="D875" t="s">
        <v>29</v>
      </c>
      <c r="E875" t="s">
        <v>491</v>
      </c>
      <c r="F875" t="s">
        <v>8783</v>
      </c>
      <c r="G875" t="s">
        <v>8636</v>
      </c>
      <c r="H875" t="s">
        <v>16655</v>
      </c>
      <c r="I875" t="s">
        <v>8784</v>
      </c>
      <c r="J875" t="s">
        <v>16748</v>
      </c>
      <c r="K875" t="s">
        <v>8638</v>
      </c>
      <c r="L875" t="s">
        <v>8638</v>
      </c>
      <c r="M875" t="s">
        <v>8639</v>
      </c>
      <c r="N875" t="s">
        <v>61</v>
      </c>
      <c r="O875" t="s">
        <v>15341</v>
      </c>
      <c r="P875" t="s">
        <v>391</v>
      </c>
      <c r="Q875" t="s">
        <v>126</v>
      </c>
      <c r="R875" t="s">
        <v>21846</v>
      </c>
      <c r="S875" s="194" t="s">
        <v>235</v>
      </c>
      <c r="T875" t="s">
        <v>8640</v>
      </c>
      <c r="U875" t="s">
        <v>48</v>
      </c>
      <c r="V875" t="s">
        <v>49</v>
      </c>
      <c r="W875" t="s">
        <v>21847</v>
      </c>
      <c r="X875" s="127">
        <v>28753</v>
      </c>
      <c r="Y875" t="s">
        <v>258</v>
      </c>
      <c r="Z875" s="127">
        <v>44256</v>
      </c>
      <c r="AA875" s="127">
        <v>44561</v>
      </c>
      <c r="AB875" t="s">
        <v>8641</v>
      </c>
      <c r="AC875" t="s">
        <v>65</v>
      </c>
      <c r="AD875" t="s">
        <v>40</v>
      </c>
    </row>
    <row r="876" spans="1:30" x14ac:dyDescent="0.25">
      <c r="A876" t="s">
        <v>16749</v>
      </c>
      <c r="B876" t="s">
        <v>8634</v>
      </c>
      <c r="C876" t="s">
        <v>6849</v>
      </c>
      <c r="D876" t="s">
        <v>29</v>
      </c>
      <c r="E876" t="s">
        <v>541</v>
      </c>
      <c r="F876" t="s">
        <v>8795</v>
      </c>
      <c r="G876" t="s">
        <v>8636</v>
      </c>
      <c r="H876" t="s">
        <v>16655</v>
      </c>
      <c r="I876" t="s">
        <v>8796</v>
      </c>
      <c r="J876" t="s">
        <v>16749</v>
      </c>
      <c r="K876" t="s">
        <v>8638</v>
      </c>
      <c r="L876" t="s">
        <v>8638</v>
      </c>
      <c r="M876" t="s">
        <v>8639</v>
      </c>
      <c r="N876" t="s">
        <v>61</v>
      </c>
      <c r="O876" t="s">
        <v>15341</v>
      </c>
      <c r="P876" t="s">
        <v>113</v>
      </c>
      <c r="Q876" t="s">
        <v>193</v>
      </c>
      <c r="R876" t="s">
        <v>21848</v>
      </c>
      <c r="S876" s="194" t="s">
        <v>235</v>
      </c>
      <c r="T876" t="s">
        <v>8640</v>
      </c>
      <c r="U876" t="s">
        <v>48</v>
      </c>
      <c r="V876" t="s">
        <v>49</v>
      </c>
      <c r="W876" t="s">
        <v>21849</v>
      </c>
      <c r="X876" s="127">
        <v>25143</v>
      </c>
      <c r="Y876" t="s">
        <v>258</v>
      </c>
      <c r="Z876" s="127">
        <v>44256</v>
      </c>
      <c r="AA876" s="127">
        <v>44561</v>
      </c>
      <c r="AB876" t="s">
        <v>8641</v>
      </c>
      <c r="AC876" t="s">
        <v>65</v>
      </c>
      <c r="AD876" t="s">
        <v>40</v>
      </c>
    </row>
    <row r="877" spans="1:30" x14ac:dyDescent="0.25">
      <c r="A877" t="s">
        <v>16750</v>
      </c>
      <c r="B877" t="s">
        <v>8634</v>
      </c>
      <c r="C877" t="s">
        <v>6849</v>
      </c>
      <c r="D877" t="s">
        <v>29</v>
      </c>
      <c r="E877" t="s">
        <v>541</v>
      </c>
      <c r="F877" t="s">
        <v>8797</v>
      </c>
      <c r="G877" t="s">
        <v>8636</v>
      </c>
      <c r="H877" t="s">
        <v>16655</v>
      </c>
      <c r="I877" t="s">
        <v>545</v>
      </c>
      <c r="J877" t="s">
        <v>16750</v>
      </c>
      <c r="K877" t="s">
        <v>8638</v>
      </c>
      <c r="L877" t="s">
        <v>8638</v>
      </c>
      <c r="M877" t="s">
        <v>8639</v>
      </c>
      <c r="N877" t="s">
        <v>61</v>
      </c>
      <c r="O877" t="s">
        <v>15341</v>
      </c>
      <c r="P877" t="s">
        <v>200</v>
      </c>
      <c r="Q877" t="s">
        <v>179</v>
      </c>
      <c r="R877" t="s">
        <v>21850</v>
      </c>
      <c r="S877" s="194" t="s">
        <v>235</v>
      </c>
      <c r="T877" t="s">
        <v>8640</v>
      </c>
      <c r="U877" t="s">
        <v>48</v>
      </c>
      <c r="V877" t="s">
        <v>49</v>
      </c>
      <c r="W877" t="s">
        <v>21851</v>
      </c>
      <c r="X877" s="127">
        <v>29108</v>
      </c>
      <c r="Y877" t="s">
        <v>258</v>
      </c>
      <c r="Z877" s="127">
        <v>44256</v>
      </c>
      <c r="AA877" s="127">
        <v>44561</v>
      </c>
      <c r="AB877" t="s">
        <v>8641</v>
      </c>
      <c r="AC877" t="s">
        <v>65</v>
      </c>
      <c r="AD877" t="s">
        <v>40</v>
      </c>
    </row>
    <row r="878" spans="1:30" x14ac:dyDescent="0.25">
      <c r="A878" t="s">
        <v>16751</v>
      </c>
      <c r="B878" t="s">
        <v>8634</v>
      </c>
      <c r="C878" t="s">
        <v>6849</v>
      </c>
      <c r="D878" t="s">
        <v>29</v>
      </c>
      <c r="E878" t="s">
        <v>541</v>
      </c>
      <c r="F878" t="s">
        <v>8798</v>
      </c>
      <c r="G878" t="s">
        <v>8636</v>
      </c>
      <c r="H878" t="s">
        <v>16655</v>
      </c>
      <c r="I878" t="s">
        <v>8799</v>
      </c>
      <c r="J878" t="s">
        <v>16751</v>
      </c>
      <c r="K878" t="s">
        <v>8638</v>
      </c>
      <c r="L878" t="s">
        <v>8638</v>
      </c>
      <c r="M878" t="s">
        <v>8639</v>
      </c>
      <c r="N878" t="s">
        <v>61</v>
      </c>
      <c r="O878" t="s">
        <v>15341</v>
      </c>
      <c r="P878" t="s">
        <v>67</v>
      </c>
      <c r="Q878" t="s">
        <v>126</v>
      </c>
      <c r="R878" t="s">
        <v>21852</v>
      </c>
      <c r="S878" s="194" t="s">
        <v>235</v>
      </c>
      <c r="T878" t="s">
        <v>8640</v>
      </c>
      <c r="U878" t="s">
        <v>48</v>
      </c>
      <c r="V878" t="s">
        <v>49</v>
      </c>
      <c r="W878" t="s">
        <v>21853</v>
      </c>
      <c r="X878" s="127">
        <v>32699</v>
      </c>
      <c r="Y878" t="s">
        <v>258</v>
      </c>
      <c r="Z878" s="127">
        <v>44256</v>
      </c>
      <c r="AA878" s="127">
        <v>44561</v>
      </c>
      <c r="AB878" t="s">
        <v>8641</v>
      </c>
      <c r="AC878" t="s">
        <v>65</v>
      </c>
      <c r="AD878" t="s">
        <v>40</v>
      </c>
    </row>
    <row r="879" spans="1:30" x14ac:dyDescent="0.25">
      <c r="A879" t="s">
        <v>16752</v>
      </c>
      <c r="B879" t="s">
        <v>8634</v>
      </c>
      <c r="C879" t="s">
        <v>6849</v>
      </c>
      <c r="D879" t="s">
        <v>29</v>
      </c>
      <c r="E879" t="s">
        <v>541</v>
      </c>
      <c r="F879" t="s">
        <v>8800</v>
      </c>
      <c r="G879" t="s">
        <v>8636</v>
      </c>
      <c r="H879" t="s">
        <v>16655</v>
      </c>
      <c r="I879" t="s">
        <v>8801</v>
      </c>
      <c r="J879" t="s">
        <v>16752</v>
      </c>
      <c r="K879" t="s">
        <v>8638</v>
      </c>
      <c r="L879" t="s">
        <v>8638</v>
      </c>
      <c r="M879" t="s">
        <v>8639</v>
      </c>
      <c r="N879" t="s">
        <v>61</v>
      </c>
      <c r="O879" t="s">
        <v>15341</v>
      </c>
      <c r="P879" t="s">
        <v>508</v>
      </c>
      <c r="Q879" t="s">
        <v>588</v>
      </c>
      <c r="R879" t="s">
        <v>21854</v>
      </c>
      <c r="S879" s="194" t="s">
        <v>235</v>
      </c>
      <c r="T879" t="s">
        <v>8640</v>
      </c>
      <c r="U879" t="s">
        <v>48</v>
      </c>
      <c r="V879" t="s">
        <v>49</v>
      </c>
      <c r="W879" t="s">
        <v>21855</v>
      </c>
      <c r="X879" s="127">
        <v>37257</v>
      </c>
      <c r="Y879" t="s">
        <v>258</v>
      </c>
      <c r="Z879" s="127">
        <v>44378</v>
      </c>
      <c r="AA879" s="127">
        <v>44561</v>
      </c>
      <c r="AB879" t="s">
        <v>8641</v>
      </c>
      <c r="AC879" t="s">
        <v>65</v>
      </c>
      <c r="AD879" t="s">
        <v>40</v>
      </c>
    </row>
    <row r="880" spans="1:30" x14ac:dyDescent="0.25">
      <c r="A880" t="s">
        <v>16753</v>
      </c>
      <c r="B880" t="s">
        <v>8634</v>
      </c>
      <c r="C880" t="s">
        <v>6849</v>
      </c>
      <c r="D880" t="s">
        <v>29</v>
      </c>
      <c r="E880" t="s">
        <v>541</v>
      </c>
      <c r="F880" t="s">
        <v>8802</v>
      </c>
      <c r="G880" t="s">
        <v>8636</v>
      </c>
      <c r="H880" t="s">
        <v>16655</v>
      </c>
      <c r="I880" t="s">
        <v>8803</v>
      </c>
      <c r="J880" t="s">
        <v>16753</v>
      </c>
      <c r="K880" t="s">
        <v>8638</v>
      </c>
      <c r="L880" t="s">
        <v>8638</v>
      </c>
      <c r="M880" t="s">
        <v>8639</v>
      </c>
      <c r="N880" t="s">
        <v>61</v>
      </c>
      <c r="O880" t="s">
        <v>15341</v>
      </c>
      <c r="P880" t="s">
        <v>133</v>
      </c>
      <c r="Q880" t="s">
        <v>219</v>
      </c>
      <c r="R880" t="s">
        <v>8568</v>
      </c>
      <c r="S880" s="194" t="s">
        <v>235</v>
      </c>
      <c r="T880" t="s">
        <v>8640</v>
      </c>
      <c r="U880" t="s">
        <v>48</v>
      </c>
      <c r="V880" t="s">
        <v>49</v>
      </c>
      <c r="W880" t="s">
        <v>21856</v>
      </c>
      <c r="X880" s="127">
        <v>34406</v>
      </c>
      <c r="Y880" t="s">
        <v>258</v>
      </c>
      <c r="Z880" s="127">
        <v>44256</v>
      </c>
      <c r="AA880" s="127">
        <v>44561</v>
      </c>
      <c r="AB880" t="s">
        <v>8641</v>
      </c>
      <c r="AC880" t="s">
        <v>65</v>
      </c>
      <c r="AD880" t="s">
        <v>40</v>
      </c>
    </row>
    <row r="881" spans="1:30" x14ac:dyDescent="0.25">
      <c r="A881" t="s">
        <v>16754</v>
      </c>
      <c r="B881" t="s">
        <v>8634</v>
      </c>
      <c r="C881" t="s">
        <v>6849</v>
      </c>
      <c r="D881" t="s">
        <v>29</v>
      </c>
      <c r="E881" t="s">
        <v>541</v>
      </c>
      <c r="F881" t="s">
        <v>8804</v>
      </c>
      <c r="G881" t="s">
        <v>8636</v>
      </c>
      <c r="H881" t="s">
        <v>16655</v>
      </c>
      <c r="I881" t="s">
        <v>8643</v>
      </c>
      <c r="J881" t="s">
        <v>16754</v>
      </c>
      <c r="K881" t="s">
        <v>8638</v>
      </c>
      <c r="L881" t="s">
        <v>8638</v>
      </c>
      <c r="M881" t="s">
        <v>8639</v>
      </c>
      <c r="N881" t="s">
        <v>61</v>
      </c>
      <c r="O881" t="s">
        <v>15341</v>
      </c>
      <c r="P881" t="s">
        <v>419</v>
      </c>
      <c r="Q881" t="s">
        <v>133</v>
      </c>
      <c r="R881" t="s">
        <v>21857</v>
      </c>
      <c r="S881" s="194" t="s">
        <v>235</v>
      </c>
      <c r="T881" t="s">
        <v>8640</v>
      </c>
      <c r="U881" t="s">
        <v>48</v>
      </c>
      <c r="V881" t="s">
        <v>49</v>
      </c>
      <c r="W881" t="s">
        <v>21858</v>
      </c>
      <c r="X881" s="127">
        <v>32316</v>
      </c>
      <c r="Y881" t="s">
        <v>258</v>
      </c>
      <c r="Z881" s="127">
        <v>44256</v>
      </c>
      <c r="AA881" s="127">
        <v>44561</v>
      </c>
      <c r="AB881" t="s">
        <v>8641</v>
      </c>
      <c r="AC881" t="s">
        <v>65</v>
      </c>
      <c r="AD881" t="s">
        <v>40</v>
      </c>
    </row>
    <row r="882" spans="1:30" x14ac:dyDescent="0.25">
      <c r="A882" t="s">
        <v>16755</v>
      </c>
      <c r="B882" t="s">
        <v>8634</v>
      </c>
      <c r="C882" t="s">
        <v>6849</v>
      </c>
      <c r="D882" t="s">
        <v>29</v>
      </c>
      <c r="E882" t="s">
        <v>541</v>
      </c>
      <c r="F882" t="s">
        <v>8805</v>
      </c>
      <c r="G882" t="s">
        <v>8636</v>
      </c>
      <c r="H882" t="s">
        <v>16655</v>
      </c>
      <c r="I882" t="s">
        <v>8806</v>
      </c>
      <c r="J882" t="s">
        <v>16755</v>
      </c>
      <c r="K882" t="s">
        <v>8638</v>
      </c>
      <c r="L882" t="s">
        <v>8638</v>
      </c>
      <c r="M882" t="s">
        <v>8639</v>
      </c>
      <c r="N882" t="s">
        <v>61</v>
      </c>
      <c r="O882" t="s">
        <v>15341</v>
      </c>
      <c r="P882" t="s">
        <v>133</v>
      </c>
      <c r="Q882" t="s">
        <v>346</v>
      </c>
      <c r="R882" t="s">
        <v>21859</v>
      </c>
      <c r="S882" s="194" t="s">
        <v>235</v>
      </c>
      <c r="T882" t="s">
        <v>8640</v>
      </c>
      <c r="U882" t="s">
        <v>48</v>
      </c>
      <c r="V882" t="s">
        <v>49</v>
      </c>
      <c r="W882" t="s">
        <v>21860</v>
      </c>
      <c r="X882" s="127">
        <v>32178</v>
      </c>
      <c r="Y882" t="s">
        <v>258</v>
      </c>
      <c r="Z882" s="127">
        <v>44256</v>
      </c>
      <c r="AA882" s="127">
        <v>44561</v>
      </c>
      <c r="AB882" t="s">
        <v>8641</v>
      </c>
      <c r="AC882" t="s">
        <v>65</v>
      </c>
      <c r="AD882" t="s">
        <v>40</v>
      </c>
    </row>
    <row r="883" spans="1:30" x14ac:dyDescent="0.25">
      <c r="A883" t="s">
        <v>16756</v>
      </c>
      <c r="B883" t="s">
        <v>8634</v>
      </c>
      <c r="C883" t="s">
        <v>6849</v>
      </c>
      <c r="D883" t="s">
        <v>29</v>
      </c>
      <c r="E883" t="s">
        <v>541</v>
      </c>
      <c r="F883" t="s">
        <v>9234</v>
      </c>
      <c r="G883" t="s">
        <v>8636</v>
      </c>
      <c r="H883" t="s">
        <v>16655</v>
      </c>
      <c r="I883" t="s">
        <v>9235</v>
      </c>
      <c r="J883" t="s">
        <v>16756</v>
      </c>
      <c r="K883" t="s">
        <v>8638</v>
      </c>
      <c r="L883" t="s">
        <v>8638</v>
      </c>
      <c r="M883" t="s">
        <v>8639</v>
      </c>
      <c r="N883" t="s">
        <v>61</v>
      </c>
      <c r="O883" t="s">
        <v>15341</v>
      </c>
      <c r="P883" t="s">
        <v>587</v>
      </c>
      <c r="Q883" t="s">
        <v>126</v>
      </c>
      <c r="R883" t="s">
        <v>21861</v>
      </c>
      <c r="S883" s="194" t="s">
        <v>235</v>
      </c>
      <c r="T883" t="s">
        <v>8640</v>
      </c>
      <c r="U883" t="s">
        <v>48</v>
      </c>
      <c r="V883" t="s">
        <v>49</v>
      </c>
      <c r="W883" t="s">
        <v>21862</v>
      </c>
      <c r="X883" s="127">
        <v>32111</v>
      </c>
      <c r="Y883" t="s">
        <v>258</v>
      </c>
      <c r="Z883" s="127">
        <v>44256</v>
      </c>
      <c r="AA883" s="127">
        <v>44561</v>
      </c>
      <c r="AB883" t="s">
        <v>8641</v>
      </c>
      <c r="AC883" t="s">
        <v>65</v>
      </c>
      <c r="AD883" t="s">
        <v>40</v>
      </c>
    </row>
    <row r="884" spans="1:30" x14ac:dyDescent="0.25">
      <c r="A884" t="s">
        <v>16757</v>
      </c>
      <c r="B884" t="s">
        <v>8634</v>
      </c>
      <c r="C884" t="s">
        <v>6849</v>
      </c>
      <c r="D884" t="s">
        <v>29</v>
      </c>
      <c r="E884" t="s">
        <v>491</v>
      </c>
      <c r="F884" t="s">
        <v>8785</v>
      </c>
      <c r="G884" t="s">
        <v>8636</v>
      </c>
      <c r="H884" t="s">
        <v>16655</v>
      </c>
      <c r="I884" t="s">
        <v>8786</v>
      </c>
      <c r="J884" t="s">
        <v>16757</v>
      </c>
      <c r="K884" t="s">
        <v>8638</v>
      </c>
      <c r="L884" t="s">
        <v>8638</v>
      </c>
      <c r="M884" t="s">
        <v>8639</v>
      </c>
      <c r="N884" t="s">
        <v>61</v>
      </c>
      <c r="O884" t="s">
        <v>15341</v>
      </c>
      <c r="P884" t="s">
        <v>129</v>
      </c>
      <c r="Q884" t="s">
        <v>7035</v>
      </c>
      <c r="R884" t="s">
        <v>21863</v>
      </c>
      <c r="S884" s="194" t="s">
        <v>235</v>
      </c>
      <c r="T884" t="s">
        <v>8640</v>
      </c>
      <c r="U884" t="s">
        <v>48</v>
      </c>
      <c r="V884" t="s">
        <v>49</v>
      </c>
      <c r="W884" t="s">
        <v>21864</v>
      </c>
      <c r="X884" s="127">
        <v>32371</v>
      </c>
      <c r="Y884" t="s">
        <v>258</v>
      </c>
      <c r="Z884" s="127">
        <v>44256</v>
      </c>
      <c r="AA884" s="127">
        <v>44561</v>
      </c>
      <c r="AB884" t="s">
        <v>8641</v>
      </c>
      <c r="AC884" t="s">
        <v>65</v>
      </c>
      <c r="AD884" t="s">
        <v>40</v>
      </c>
    </row>
    <row r="885" spans="1:30" x14ac:dyDescent="0.25">
      <c r="A885" t="s">
        <v>16758</v>
      </c>
      <c r="B885" t="s">
        <v>8634</v>
      </c>
      <c r="C885" t="s">
        <v>6849</v>
      </c>
      <c r="D885" t="s">
        <v>29</v>
      </c>
      <c r="E885" t="s">
        <v>541</v>
      </c>
      <c r="F885" t="s">
        <v>8787</v>
      </c>
      <c r="G885" t="s">
        <v>8636</v>
      </c>
      <c r="H885" t="s">
        <v>16655</v>
      </c>
      <c r="I885" t="s">
        <v>566</v>
      </c>
      <c r="J885" t="s">
        <v>16758</v>
      </c>
      <c r="K885" t="s">
        <v>8638</v>
      </c>
      <c r="L885" t="s">
        <v>8638</v>
      </c>
      <c r="M885" t="s">
        <v>8639</v>
      </c>
      <c r="N885" t="s">
        <v>61</v>
      </c>
      <c r="O885" t="s">
        <v>15341</v>
      </c>
      <c r="P885" t="s">
        <v>126</v>
      </c>
      <c r="Q885" t="s">
        <v>6997</v>
      </c>
      <c r="R885" t="s">
        <v>567</v>
      </c>
      <c r="S885" s="194" t="s">
        <v>235</v>
      </c>
      <c r="T885" t="s">
        <v>8640</v>
      </c>
      <c r="U885" t="s">
        <v>48</v>
      </c>
      <c r="V885" t="s">
        <v>49</v>
      </c>
      <c r="W885" t="s">
        <v>21865</v>
      </c>
      <c r="X885" s="127">
        <v>23148</v>
      </c>
      <c r="Y885" t="s">
        <v>258</v>
      </c>
      <c r="Z885" s="127">
        <v>44256</v>
      </c>
      <c r="AA885" s="127">
        <v>44561</v>
      </c>
      <c r="AB885" t="s">
        <v>8641</v>
      </c>
      <c r="AC885" t="s">
        <v>65</v>
      </c>
      <c r="AD885" t="s">
        <v>40</v>
      </c>
    </row>
    <row r="886" spans="1:30" x14ac:dyDescent="0.25">
      <c r="A886" t="s">
        <v>16759</v>
      </c>
      <c r="B886" t="s">
        <v>8634</v>
      </c>
      <c r="C886" t="s">
        <v>6849</v>
      </c>
      <c r="D886" t="s">
        <v>29</v>
      </c>
      <c r="E886" t="s">
        <v>541</v>
      </c>
      <c r="F886" t="s">
        <v>8790</v>
      </c>
      <c r="G886" t="s">
        <v>8636</v>
      </c>
      <c r="H886" t="s">
        <v>16655</v>
      </c>
      <c r="I886" t="s">
        <v>570</v>
      </c>
      <c r="J886" t="s">
        <v>16759</v>
      </c>
      <c r="K886" t="s">
        <v>8638</v>
      </c>
      <c r="L886" t="s">
        <v>8638</v>
      </c>
      <c r="M886" t="s">
        <v>8639</v>
      </c>
      <c r="N886" t="s">
        <v>61</v>
      </c>
      <c r="O886" t="s">
        <v>15341</v>
      </c>
      <c r="P886" t="s">
        <v>325</v>
      </c>
      <c r="Q886" t="s">
        <v>485</v>
      </c>
      <c r="R886" t="s">
        <v>21866</v>
      </c>
      <c r="S886" s="194" t="s">
        <v>235</v>
      </c>
      <c r="T886" t="s">
        <v>8640</v>
      </c>
      <c r="U886" t="s">
        <v>48</v>
      </c>
      <c r="V886" t="s">
        <v>49</v>
      </c>
      <c r="W886" t="s">
        <v>21867</v>
      </c>
      <c r="X886" s="127">
        <v>33940</v>
      </c>
      <c r="Y886" t="s">
        <v>258</v>
      </c>
      <c r="Z886" s="127">
        <v>44256</v>
      </c>
      <c r="AA886" s="127">
        <v>44561</v>
      </c>
      <c r="AB886" t="s">
        <v>8641</v>
      </c>
      <c r="AC886" t="s">
        <v>65</v>
      </c>
      <c r="AD886" t="s">
        <v>40</v>
      </c>
    </row>
    <row r="887" spans="1:30" x14ac:dyDescent="0.25">
      <c r="A887" t="s">
        <v>16760</v>
      </c>
      <c r="B887" t="s">
        <v>8634</v>
      </c>
      <c r="C887" t="s">
        <v>6849</v>
      </c>
      <c r="D887" t="s">
        <v>29</v>
      </c>
      <c r="E887" t="s">
        <v>541</v>
      </c>
      <c r="F887" t="s">
        <v>8793</v>
      </c>
      <c r="G887" t="s">
        <v>8636</v>
      </c>
      <c r="H887" t="s">
        <v>16655</v>
      </c>
      <c r="I887" t="s">
        <v>572</v>
      </c>
      <c r="J887" t="s">
        <v>16760</v>
      </c>
      <c r="K887" t="s">
        <v>8638</v>
      </c>
      <c r="L887" t="s">
        <v>8638</v>
      </c>
      <c r="M887" t="s">
        <v>8639</v>
      </c>
      <c r="N887" t="s">
        <v>61</v>
      </c>
      <c r="O887" t="s">
        <v>15341</v>
      </c>
      <c r="P887" t="s">
        <v>573</v>
      </c>
      <c r="Q887" t="s">
        <v>574</v>
      </c>
      <c r="R887" t="s">
        <v>21868</v>
      </c>
      <c r="S887" s="194" t="s">
        <v>235</v>
      </c>
      <c r="T887" t="s">
        <v>8640</v>
      </c>
      <c r="U887" t="s">
        <v>48</v>
      </c>
      <c r="V887" t="s">
        <v>49</v>
      </c>
      <c r="W887" t="s">
        <v>21869</v>
      </c>
      <c r="X887" s="127">
        <v>23188</v>
      </c>
      <c r="Y887" t="s">
        <v>258</v>
      </c>
      <c r="Z887" s="127">
        <v>44256</v>
      </c>
      <c r="AA887" s="127">
        <v>44561</v>
      </c>
      <c r="AB887" t="s">
        <v>8641</v>
      </c>
      <c r="AC887" t="s">
        <v>65</v>
      </c>
      <c r="AD887" t="s">
        <v>40</v>
      </c>
    </row>
    <row r="888" spans="1:30" x14ac:dyDescent="0.25">
      <c r="A888" t="s">
        <v>16761</v>
      </c>
      <c r="B888" t="s">
        <v>8634</v>
      </c>
      <c r="C888" t="s">
        <v>6849</v>
      </c>
      <c r="D888" t="s">
        <v>29</v>
      </c>
      <c r="E888" t="s">
        <v>491</v>
      </c>
      <c r="F888" t="s">
        <v>9236</v>
      </c>
      <c r="G888" t="s">
        <v>8636</v>
      </c>
      <c r="H888" t="s">
        <v>16655</v>
      </c>
      <c r="I888" t="s">
        <v>9237</v>
      </c>
      <c r="J888" t="s">
        <v>16761</v>
      </c>
      <c r="K888" t="s">
        <v>8638</v>
      </c>
      <c r="L888" t="s">
        <v>8638</v>
      </c>
      <c r="M888" t="s">
        <v>8639</v>
      </c>
      <c r="N888" t="s">
        <v>61</v>
      </c>
      <c r="O888" t="s">
        <v>15341</v>
      </c>
      <c r="P888" t="s">
        <v>569</v>
      </c>
      <c r="Q888" t="s">
        <v>106</v>
      </c>
      <c r="R888" t="s">
        <v>493</v>
      </c>
      <c r="S888" s="194" t="s">
        <v>235</v>
      </c>
      <c r="T888" t="s">
        <v>8640</v>
      </c>
      <c r="U888" t="s">
        <v>48</v>
      </c>
      <c r="V888" t="s">
        <v>49</v>
      </c>
      <c r="W888" t="s">
        <v>21870</v>
      </c>
      <c r="X888" s="127">
        <v>30672</v>
      </c>
      <c r="Y888" t="s">
        <v>258</v>
      </c>
      <c r="Z888" s="127">
        <v>44256</v>
      </c>
      <c r="AA888" s="127">
        <v>44561</v>
      </c>
      <c r="AB888" t="s">
        <v>8641</v>
      </c>
      <c r="AC888" t="s">
        <v>65</v>
      </c>
      <c r="AD888" t="s">
        <v>40</v>
      </c>
    </row>
    <row r="889" spans="1:30" x14ac:dyDescent="0.25">
      <c r="A889" t="s">
        <v>16762</v>
      </c>
      <c r="B889" t="s">
        <v>8634</v>
      </c>
      <c r="C889" t="s">
        <v>6849</v>
      </c>
      <c r="D889" t="s">
        <v>29</v>
      </c>
      <c r="E889" t="s">
        <v>541</v>
      </c>
      <c r="F889" t="s">
        <v>8694</v>
      </c>
      <c r="G889" t="s">
        <v>8636</v>
      </c>
      <c r="H889" t="s">
        <v>16655</v>
      </c>
      <c r="I889" t="s">
        <v>8695</v>
      </c>
      <c r="J889" t="s">
        <v>16762</v>
      </c>
      <c r="K889" t="s">
        <v>8638</v>
      </c>
      <c r="L889" t="s">
        <v>8638</v>
      </c>
      <c r="M889" t="s">
        <v>8639</v>
      </c>
      <c r="N889" t="s">
        <v>61</v>
      </c>
      <c r="O889" t="s">
        <v>15341</v>
      </c>
      <c r="P889" t="s">
        <v>289</v>
      </c>
      <c r="Q889" t="s">
        <v>489</v>
      </c>
      <c r="R889" t="s">
        <v>454</v>
      </c>
      <c r="S889" s="194" t="s">
        <v>235</v>
      </c>
      <c r="T889" t="s">
        <v>8640</v>
      </c>
      <c r="U889" t="s">
        <v>48</v>
      </c>
      <c r="V889" t="s">
        <v>49</v>
      </c>
      <c r="W889" t="s">
        <v>21871</v>
      </c>
      <c r="X889" s="127">
        <v>29844</v>
      </c>
      <c r="Y889" t="s">
        <v>258</v>
      </c>
      <c r="Z889" s="127">
        <v>44256</v>
      </c>
      <c r="AA889" s="127">
        <v>44561</v>
      </c>
      <c r="AB889" t="s">
        <v>8641</v>
      </c>
      <c r="AC889" t="s">
        <v>65</v>
      </c>
      <c r="AD889" t="s">
        <v>40</v>
      </c>
    </row>
    <row r="890" spans="1:30" x14ac:dyDescent="0.25">
      <c r="A890" t="s">
        <v>16763</v>
      </c>
      <c r="B890" t="s">
        <v>8634</v>
      </c>
      <c r="C890" t="s">
        <v>6849</v>
      </c>
      <c r="D890" t="s">
        <v>29</v>
      </c>
      <c r="E890" t="s">
        <v>541</v>
      </c>
      <c r="F890" t="s">
        <v>8807</v>
      </c>
      <c r="G890" t="s">
        <v>8636</v>
      </c>
      <c r="H890" t="s">
        <v>16655</v>
      </c>
      <c r="I890" t="s">
        <v>6605</v>
      </c>
      <c r="J890" t="s">
        <v>16763</v>
      </c>
      <c r="K890" t="s">
        <v>8638</v>
      </c>
      <c r="L890" t="s">
        <v>8638</v>
      </c>
      <c r="M890" t="s">
        <v>8639</v>
      </c>
      <c r="N890" t="s">
        <v>61</v>
      </c>
      <c r="O890" t="s">
        <v>15341</v>
      </c>
      <c r="P890" t="s">
        <v>370</v>
      </c>
      <c r="Q890" t="s">
        <v>193</v>
      </c>
      <c r="R890" t="s">
        <v>231</v>
      </c>
      <c r="S890" s="194" t="s">
        <v>235</v>
      </c>
      <c r="T890" t="s">
        <v>8640</v>
      </c>
      <c r="U890" t="s">
        <v>48</v>
      </c>
      <c r="V890" t="s">
        <v>49</v>
      </c>
      <c r="W890" t="s">
        <v>21872</v>
      </c>
      <c r="X890" s="127">
        <v>27974</v>
      </c>
      <c r="Y890" t="s">
        <v>258</v>
      </c>
      <c r="Z890" s="127">
        <v>44256</v>
      </c>
      <c r="AA890" s="127">
        <v>44561</v>
      </c>
      <c r="AB890" t="s">
        <v>8641</v>
      </c>
      <c r="AC890" t="s">
        <v>65</v>
      </c>
      <c r="AD890" t="s">
        <v>40</v>
      </c>
    </row>
    <row r="891" spans="1:30" x14ac:dyDescent="0.25">
      <c r="A891" t="s">
        <v>16764</v>
      </c>
      <c r="B891" t="s">
        <v>8634</v>
      </c>
      <c r="C891" t="s">
        <v>6849</v>
      </c>
      <c r="D891" t="s">
        <v>29</v>
      </c>
      <c r="E891" t="s">
        <v>491</v>
      </c>
      <c r="F891" t="s">
        <v>8815</v>
      </c>
      <c r="G891" t="s">
        <v>8636</v>
      </c>
      <c r="H891" t="s">
        <v>16655</v>
      </c>
      <c r="I891" t="s">
        <v>8816</v>
      </c>
      <c r="J891" t="s">
        <v>16764</v>
      </c>
      <c r="K891" t="s">
        <v>8638</v>
      </c>
      <c r="L891" t="s">
        <v>8638</v>
      </c>
      <c r="M891" t="s">
        <v>8639</v>
      </c>
      <c r="N891" t="s">
        <v>61</v>
      </c>
      <c r="O891" t="s">
        <v>15341</v>
      </c>
      <c r="P891" t="s">
        <v>21569</v>
      </c>
      <c r="Q891" t="s">
        <v>21570</v>
      </c>
      <c r="R891" t="s">
        <v>21873</v>
      </c>
      <c r="S891" s="194" t="s">
        <v>235</v>
      </c>
      <c r="T891" t="s">
        <v>8640</v>
      </c>
      <c r="U891" t="s">
        <v>48</v>
      </c>
      <c r="V891" t="s">
        <v>49</v>
      </c>
      <c r="W891" t="s">
        <v>21874</v>
      </c>
      <c r="X891" s="127">
        <v>28736</v>
      </c>
      <c r="Y891" t="s">
        <v>258</v>
      </c>
      <c r="Z891" s="127">
        <v>44256</v>
      </c>
      <c r="AA891" s="127">
        <v>44561</v>
      </c>
      <c r="AB891" t="s">
        <v>8641</v>
      </c>
      <c r="AC891" t="s">
        <v>65</v>
      </c>
      <c r="AD891" t="s">
        <v>40</v>
      </c>
    </row>
    <row r="892" spans="1:30" x14ac:dyDescent="0.25">
      <c r="A892" t="s">
        <v>16765</v>
      </c>
      <c r="B892" t="s">
        <v>8634</v>
      </c>
      <c r="C892" t="s">
        <v>6849</v>
      </c>
      <c r="D892" t="s">
        <v>29</v>
      </c>
      <c r="E892" t="s">
        <v>491</v>
      </c>
      <c r="F892" t="s">
        <v>8811</v>
      </c>
      <c r="G892" t="s">
        <v>8636</v>
      </c>
      <c r="H892" t="s">
        <v>16655</v>
      </c>
      <c r="I892" t="s">
        <v>8812</v>
      </c>
      <c r="J892" t="s">
        <v>16765</v>
      </c>
      <c r="K892" t="s">
        <v>8638</v>
      </c>
      <c r="L892" t="s">
        <v>8638</v>
      </c>
      <c r="M892" t="s">
        <v>8639</v>
      </c>
      <c r="N892" t="s">
        <v>61</v>
      </c>
      <c r="O892" t="s">
        <v>15341</v>
      </c>
      <c r="P892" t="s">
        <v>135</v>
      </c>
      <c r="Q892" t="s">
        <v>174</v>
      </c>
      <c r="R892" t="s">
        <v>21875</v>
      </c>
      <c r="S892" s="194" t="s">
        <v>235</v>
      </c>
      <c r="T892" t="s">
        <v>8640</v>
      </c>
      <c r="U892" t="s">
        <v>48</v>
      </c>
      <c r="V892" t="s">
        <v>49</v>
      </c>
      <c r="W892" t="s">
        <v>21876</v>
      </c>
      <c r="X892" s="127">
        <v>34992</v>
      </c>
      <c r="Y892" t="s">
        <v>258</v>
      </c>
      <c r="Z892" s="127">
        <v>44256</v>
      </c>
      <c r="AA892" s="127">
        <v>44561</v>
      </c>
      <c r="AB892" t="s">
        <v>8641</v>
      </c>
      <c r="AC892" t="s">
        <v>65</v>
      </c>
      <c r="AD892" t="s">
        <v>40</v>
      </c>
    </row>
    <row r="893" spans="1:30" x14ac:dyDescent="0.25">
      <c r="A893" t="s">
        <v>16766</v>
      </c>
      <c r="B893" t="s">
        <v>8634</v>
      </c>
      <c r="C893" t="s">
        <v>6849</v>
      </c>
      <c r="D893" t="s">
        <v>29</v>
      </c>
      <c r="E893" t="s">
        <v>541</v>
      </c>
      <c r="F893" t="s">
        <v>8813</v>
      </c>
      <c r="G893" t="s">
        <v>8636</v>
      </c>
      <c r="H893" t="s">
        <v>16655</v>
      </c>
      <c r="I893" t="s">
        <v>8814</v>
      </c>
      <c r="J893" t="s">
        <v>16766</v>
      </c>
      <c r="K893" t="s">
        <v>8638</v>
      </c>
      <c r="L893" t="s">
        <v>8638</v>
      </c>
      <c r="M893" t="s">
        <v>8639</v>
      </c>
      <c r="N893" t="s">
        <v>61</v>
      </c>
      <c r="O893" t="s">
        <v>15341</v>
      </c>
      <c r="P893" t="s">
        <v>60</v>
      </c>
      <c r="Q893" t="s">
        <v>592</v>
      </c>
      <c r="R893" t="s">
        <v>185</v>
      </c>
      <c r="S893" s="194" t="s">
        <v>235</v>
      </c>
      <c r="T893" t="s">
        <v>8640</v>
      </c>
      <c r="U893" t="s">
        <v>48</v>
      </c>
      <c r="V893" t="s">
        <v>49</v>
      </c>
      <c r="W893" t="s">
        <v>21877</v>
      </c>
      <c r="X893" s="127">
        <v>25877</v>
      </c>
      <c r="Y893" t="s">
        <v>258</v>
      </c>
      <c r="Z893" s="127">
        <v>44256</v>
      </c>
      <c r="AA893" s="127">
        <v>44561</v>
      </c>
      <c r="AB893" t="s">
        <v>8641</v>
      </c>
      <c r="AC893" t="s">
        <v>65</v>
      </c>
      <c r="AD893" t="s">
        <v>40</v>
      </c>
    </row>
    <row r="894" spans="1:30" x14ac:dyDescent="0.25">
      <c r="A894" t="s">
        <v>16767</v>
      </c>
      <c r="B894" t="s">
        <v>8634</v>
      </c>
      <c r="C894" t="s">
        <v>6849</v>
      </c>
      <c r="D894" t="s">
        <v>29</v>
      </c>
      <c r="E894" t="s">
        <v>541</v>
      </c>
      <c r="F894" t="s">
        <v>8817</v>
      </c>
      <c r="G894" t="s">
        <v>8636</v>
      </c>
      <c r="H894" t="s">
        <v>16655</v>
      </c>
      <c r="I894" t="s">
        <v>8818</v>
      </c>
      <c r="J894" t="s">
        <v>16767</v>
      </c>
      <c r="K894" t="s">
        <v>8638</v>
      </c>
      <c r="L894" t="s">
        <v>8638</v>
      </c>
      <c r="M894" t="s">
        <v>8639</v>
      </c>
      <c r="N894" t="s">
        <v>61</v>
      </c>
      <c r="O894" t="s">
        <v>15341</v>
      </c>
      <c r="P894" t="s">
        <v>75</v>
      </c>
      <c r="Q894" t="s">
        <v>641</v>
      </c>
      <c r="R894" t="s">
        <v>21878</v>
      </c>
      <c r="S894" s="194" t="s">
        <v>235</v>
      </c>
      <c r="T894" t="s">
        <v>8640</v>
      </c>
      <c r="U894" t="s">
        <v>48</v>
      </c>
      <c r="V894" t="s">
        <v>49</v>
      </c>
      <c r="W894" t="s">
        <v>21879</v>
      </c>
      <c r="X894" s="127">
        <v>22085</v>
      </c>
      <c r="Y894" t="s">
        <v>258</v>
      </c>
      <c r="Z894" s="127">
        <v>44256</v>
      </c>
      <c r="AA894" s="127">
        <v>44561</v>
      </c>
      <c r="AB894" t="s">
        <v>8641</v>
      </c>
      <c r="AC894" t="s">
        <v>65</v>
      </c>
      <c r="AD894" t="s">
        <v>40</v>
      </c>
    </row>
    <row r="895" spans="1:30" x14ac:dyDescent="0.25">
      <c r="A895" t="s">
        <v>16768</v>
      </c>
      <c r="B895" t="s">
        <v>8634</v>
      </c>
      <c r="C895" t="s">
        <v>6849</v>
      </c>
      <c r="D895" t="s">
        <v>29</v>
      </c>
      <c r="E895" t="s">
        <v>541</v>
      </c>
      <c r="F895" t="s">
        <v>8819</v>
      </c>
      <c r="G895" t="s">
        <v>8636</v>
      </c>
      <c r="H895" t="s">
        <v>16655</v>
      </c>
      <c r="I895" t="s">
        <v>8820</v>
      </c>
      <c r="J895" t="s">
        <v>16768</v>
      </c>
      <c r="K895" t="s">
        <v>8638</v>
      </c>
      <c r="L895" t="s">
        <v>8638</v>
      </c>
      <c r="M895" t="s">
        <v>8639</v>
      </c>
      <c r="N895" t="s">
        <v>61</v>
      </c>
      <c r="O895" t="s">
        <v>15341</v>
      </c>
      <c r="P895" t="s">
        <v>193</v>
      </c>
      <c r="Q895" t="s">
        <v>820</v>
      </c>
      <c r="R895" t="s">
        <v>21880</v>
      </c>
      <c r="S895" s="194" t="s">
        <v>235</v>
      </c>
      <c r="T895" t="s">
        <v>8640</v>
      </c>
      <c r="U895" t="s">
        <v>48</v>
      </c>
      <c r="V895" t="s">
        <v>49</v>
      </c>
      <c r="W895" t="s">
        <v>21881</v>
      </c>
      <c r="X895" s="127">
        <v>34458</v>
      </c>
      <c r="Y895" t="s">
        <v>258</v>
      </c>
      <c r="Z895" s="127">
        <v>44256</v>
      </c>
      <c r="AA895" s="127">
        <v>44561</v>
      </c>
      <c r="AB895" t="s">
        <v>8641</v>
      </c>
      <c r="AC895" t="s">
        <v>65</v>
      </c>
      <c r="AD895" t="s">
        <v>40</v>
      </c>
    </row>
    <row r="896" spans="1:30" x14ac:dyDescent="0.25">
      <c r="A896" t="s">
        <v>16769</v>
      </c>
      <c r="B896" t="s">
        <v>8634</v>
      </c>
      <c r="C896" t="s">
        <v>6849</v>
      </c>
      <c r="D896" t="s">
        <v>29</v>
      </c>
      <c r="E896" t="s">
        <v>491</v>
      </c>
      <c r="F896" t="s">
        <v>8821</v>
      </c>
      <c r="G896" t="s">
        <v>8636</v>
      </c>
      <c r="H896" t="s">
        <v>16655</v>
      </c>
      <c r="I896" t="s">
        <v>8822</v>
      </c>
      <c r="J896" t="s">
        <v>16769</v>
      </c>
      <c r="K896" t="s">
        <v>8638</v>
      </c>
      <c r="L896" t="s">
        <v>8638</v>
      </c>
      <c r="M896" t="s">
        <v>8639</v>
      </c>
      <c r="N896" t="s">
        <v>61</v>
      </c>
      <c r="O896" t="s">
        <v>15341</v>
      </c>
      <c r="P896" t="s">
        <v>106</v>
      </c>
      <c r="Q896" t="s">
        <v>378</v>
      </c>
      <c r="R896" t="s">
        <v>210</v>
      </c>
      <c r="S896" s="194" t="s">
        <v>235</v>
      </c>
      <c r="T896" t="s">
        <v>8640</v>
      </c>
      <c r="U896" t="s">
        <v>48</v>
      </c>
      <c r="V896" t="s">
        <v>49</v>
      </c>
      <c r="W896" t="s">
        <v>21882</v>
      </c>
      <c r="X896" s="127">
        <v>26927</v>
      </c>
      <c r="Y896" t="s">
        <v>258</v>
      </c>
      <c r="Z896" s="127">
        <v>44256</v>
      </c>
      <c r="AA896" s="127">
        <v>44561</v>
      </c>
      <c r="AB896" t="s">
        <v>8641</v>
      </c>
      <c r="AC896" t="s">
        <v>65</v>
      </c>
      <c r="AD896" t="s">
        <v>40</v>
      </c>
    </row>
    <row r="897" spans="1:30" x14ac:dyDescent="0.25">
      <c r="A897" t="s">
        <v>16770</v>
      </c>
      <c r="B897" t="s">
        <v>8634</v>
      </c>
      <c r="C897" t="s">
        <v>6849</v>
      </c>
      <c r="D897" t="s">
        <v>29</v>
      </c>
      <c r="E897" t="s">
        <v>491</v>
      </c>
      <c r="F897" t="s">
        <v>8823</v>
      </c>
      <c r="G897" t="s">
        <v>8636</v>
      </c>
      <c r="H897" t="s">
        <v>16655</v>
      </c>
      <c r="I897" t="s">
        <v>8824</v>
      </c>
      <c r="J897" t="s">
        <v>16770</v>
      </c>
      <c r="K897" t="s">
        <v>8638</v>
      </c>
      <c r="L897" t="s">
        <v>8638</v>
      </c>
      <c r="M897" t="s">
        <v>8639</v>
      </c>
      <c r="N897" t="s">
        <v>61</v>
      </c>
      <c r="O897" t="s">
        <v>15341</v>
      </c>
      <c r="P897" t="s">
        <v>546</v>
      </c>
      <c r="Q897" t="s">
        <v>375</v>
      </c>
      <c r="R897" t="s">
        <v>547</v>
      </c>
      <c r="S897" s="194" t="s">
        <v>235</v>
      </c>
      <c r="T897" t="s">
        <v>8640</v>
      </c>
      <c r="U897" t="s">
        <v>48</v>
      </c>
      <c r="V897" t="s">
        <v>49</v>
      </c>
      <c r="W897" t="s">
        <v>21883</v>
      </c>
      <c r="X897" s="127">
        <v>25248</v>
      </c>
      <c r="Y897" t="s">
        <v>258</v>
      </c>
      <c r="Z897" s="127">
        <v>44256</v>
      </c>
      <c r="AA897" s="127">
        <v>44561</v>
      </c>
      <c r="AB897" t="s">
        <v>8641</v>
      </c>
      <c r="AC897" t="s">
        <v>65</v>
      </c>
      <c r="AD897" t="s">
        <v>40</v>
      </c>
    </row>
    <row r="898" spans="1:30" x14ac:dyDescent="0.25">
      <c r="A898" t="s">
        <v>16771</v>
      </c>
      <c r="B898" t="s">
        <v>8634</v>
      </c>
      <c r="C898" t="s">
        <v>6849</v>
      </c>
      <c r="D898" t="s">
        <v>29</v>
      </c>
      <c r="E898" t="s">
        <v>491</v>
      </c>
      <c r="F898" t="s">
        <v>8825</v>
      </c>
      <c r="G898" t="s">
        <v>8636</v>
      </c>
      <c r="H898" t="s">
        <v>16655</v>
      </c>
      <c r="I898" t="s">
        <v>8826</v>
      </c>
      <c r="J898" t="s">
        <v>16771</v>
      </c>
      <c r="K898" t="s">
        <v>8638</v>
      </c>
      <c r="L898" t="s">
        <v>8638</v>
      </c>
      <c r="M898" t="s">
        <v>8639</v>
      </c>
      <c r="N898" t="s">
        <v>61</v>
      </c>
      <c r="O898" t="s">
        <v>15341</v>
      </c>
      <c r="P898" t="s">
        <v>51</v>
      </c>
      <c r="Q898" t="s">
        <v>1221</v>
      </c>
      <c r="R898" t="s">
        <v>559</v>
      </c>
      <c r="S898" s="194" t="s">
        <v>235</v>
      </c>
      <c r="T898" t="s">
        <v>8640</v>
      </c>
      <c r="U898" t="s">
        <v>48</v>
      </c>
      <c r="V898" t="s">
        <v>49</v>
      </c>
      <c r="W898" t="s">
        <v>21884</v>
      </c>
      <c r="X898" s="127">
        <v>30252</v>
      </c>
      <c r="Y898" t="s">
        <v>258</v>
      </c>
      <c r="Z898" s="127">
        <v>44256</v>
      </c>
      <c r="AA898" s="127">
        <v>44561</v>
      </c>
      <c r="AB898" t="s">
        <v>8641</v>
      </c>
      <c r="AC898" t="s">
        <v>65</v>
      </c>
      <c r="AD898" t="s">
        <v>40</v>
      </c>
    </row>
    <row r="899" spans="1:30" x14ac:dyDescent="0.25">
      <c r="A899" t="s">
        <v>16772</v>
      </c>
      <c r="B899" t="s">
        <v>8634</v>
      </c>
      <c r="C899" t="s">
        <v>6849</v>
      </c>
      <c r="D899" t="s">
        <v>29</v>
      </c>
      <c r="E899" t="s">
        <v>491</v>
      </c>
      <c r="F899" t="s">
        <v>8827</v>
      </c>
      <c r="G899" t="s">
        <v>8636</v>
      </c>
      <c r="H899" t="s">
        <v>16655</v>
      </c>
      <c r="I899" t="s">
        <v>8828</v>
      </c>
      <c r="J899" t="s">
        <v>16772</v>
      </c>
      <c r="K899" t="s">
        <v>8638</v>
      </c>
      <c r="L899" t="s">
        <v>8638</v>
      </c>
      <c r="M899" t="s">
        <v>8639</v>
      </c>
      <c r="N899" t="s">
        <v>61</v>
      </c>
      <c r="O899" t="s">
        <v>15341</v>
      </c>
      <c r="P899" t="s">
        <v>67</v>
      </c>
      <c r="Q899" t="s">
        <v>623</v>
      </c>
      <c r="R899" t="s">
        <v>21885</v>
      </c>
      <c r="S899" s="194" t="s">
        <v>235</v>
      </c>
      <c r="T899" t="s">
        <v>8640</v>
      </c>
      <c r="U899" t="s">
        <v>48</v>
      </c>
      <c r="V899" t="s">
        <v>49</v>
      </c>
      <c r="W899" t="s">
        <v>21886</v>
      </c>
      <c r="X899" s="127">
        <v>29310</v>
      </c>
      <c r="Y899" t="s">
        <v>258</v>
      </c>
      <c r="Z899" s="127">
        <v>44256</v>
      </c>
      <c r="AA899" s="127">
        <v>44561</v>
      </c>
      <c r="AB899" t="s">
        <v>8641</v>
      </c>
      <c r="AC899" t="s">
        <v>65</v>
      </c>
      <c r="AD899" t="s">
        <v>40</v>
      </c>
    </row>
    <row r="900" spans="1:30" x14ac:dyDescent="0.25">
      <c r="A900" t="s">
        <v>16773</v>
      </c>
      <c r="B900" t="s">
        <v>8634</v>
      </c>
      <c r="C900" t="s">
        <v>6849</v>
      </c>
      <c r="D900" t="s">
        <v>29</v>
      </c>
      <c r="E900" t="s">
        <v>491</v>
      </c>
      <c r="F900" t="s">
        <v>8829</v>
      </c>
      <c r="G900" t="s">
        <v>8636</v>
      </c>
      <c r="H900" t="s">
        <v>16655</v>
      </c>
      <c r="I900" t="s">
        <v>8830</v>
      </c>
      <c r="J900" t="s">
        <v>16773</v>
      </c>
      <c r="K900" t="s">
        <v>8638</v>
      </c>
      <c r="L900" t="s">
        <v>8638</v>
      </c>
      <c r="M900" t="s">
        <v>8639</v>
      </c>
      <c r="N900" t="s">
        <v>61</v>
      </c>
      <c r="O900" t="s">
        <v>15341</v>
      </c>
      <c r="P900" t="s">
        <v>106</v>
      </c>
      <c r="Q900" t="s">
        <v>660</v>
      </c>
      <c r="R900" t="s">
        <v>8123</v>
      </c>
      <c r="S900" s="194" t="s">
        <v>235</v>
      </c>
      <c r="T900" t="s">
        <v>8640</v>
      </c>
      <c r="U900" t="s">
        <v>48</v>
      </c>
      <c r="V900" t="s">
        <v>49</v>
      </c>
      <c r="W900" t="s">
        <v>21887</v>
      </c>
      <c r="X900" s="127">
        <v>31066</v>
      </c>
      <c r="Y900" t="s">
        <v>258</v>
      </c>
      <c r="Z900" s="127">
        <v>44256</v>
      </c>
      <c r="AA900" s="127">
        <v>44561</v>
      </c>
      <c r="AB900" t="s">
        <v>8641</v>
      </c>
      <c r="AC900" t="s">
        <v>65</v>
      </c>
      <c r="AD900" t="s">
        <v>40</v>
      </c>
    </row>
    <row r="901" spans="1:30" x14ac:dyDescent="0.25">
      <c r="A901" t="s">
        <v>16774</v>
      </c>
      <c r="B901" t="s">
        <v>8634</v>
      </c>
      <c r="C901" t="s">
        <v>6849</v>
      </c>
      <c r="D901" t="s">
        <v>29</v>
      </c>
      <c r="E901" t="s">
        <v>491</v>
      </c>
      <c r="F901" t="s">
        <v>8831</v>
      </c>
      <c r="G901" t="s">
        <v>8636</v>
      </c>
      <c r="H901" t="s">
        <v>16655</v>
      </c>
      <c r="I901" t="s">
        <v>8832</v>
      </c>
      <c r="J901" t="s">
        <v>16774</v>
      </c>
      <c r="K901" t="s">
        <v>8638</v>
      </c>
      <c r="L901" t="s">
        <v>8638</v>
      </c>
      <c r="M901" t="s">
        <v>8639</v>
      </c>
      <c r="N901" t="s">
        <v>61</v>
      </c>
      <c r="O901" t="s">
        <v>15341</v>
      </c>
      <c r="P901" t="s">
        <v>387</v>
      </c>
      <c r="Q901" t="s">
        <v>355</v>
      </c>
      <c r="R901" t="s">
        <v>21888</v>
      </c>
      <c r="S901" s="194" t="s">
        <v>235</v>
      </c>
      <c r="T901" t="s">
        <v>8640</v>
      </c>
      <c r="U901" t="s">
        <v>48</v>
      </c>
      <c r="V901" t="s">
        <v>49</v>
      </c>
      <c r="W901" t="s">
        <v>21889</v>
      </c>
      <c r="X901" s="127">
        <v>27779</v>
      </c>
      <c r="Y901" t="s">
        <v>258</v>
      </c>
      <c r="Z901" s="127">
        <v>44256</v>
      </c>
      <c r="AA901" s="127">
        <v>44561</v>
      </c>
      <c r="AB901" t="s">
        <v>8641</v>
      </c>
      <c r="AC901" t="s">
        <v>65</v>
      </c>
      <c r="AD901" t="s">
        <v>40</v>
      </c>
    </row>
    <row r="902" spans="1:30" x14ac:dyDescent="0.25">
      <c r="A902" t="s">
        <v>16775</v>
      </c>
      <c r="B902" t="s">
        <v>8634</v>
      </c>
      <c r="C902" t="s">
        <v>6849</v>
      </c>
      <c r="D902" t="s">
        <v>29</v>
      </c>
      <c r="E902" t="s">
        <v>491</v>
      </c>
      <c r="F902" t="s">
        <v>8833</v>
      </c>
      <c r="G902" t="s">
        <v>8636</v>
      </c>
      <c r="H902" t="s">
        <v>16655</v>
      </c>
      <c r="I902" t="s">
        <v>8834</v>
      </c>
      <c r="J902" t="s">
        <v>16775</v>
      </c>
      <c r="K902" t="s">
        <v>8638</v>
      </c>
      <c r="L902" t="s">
        <v>8638</v>
      </c>
      <c r="M902" t="s">
        <v>8639</v>
      </c>
      <c r="N902" t="s">
        <v>61</v>
      </c>
      <c r="O902" t="s">
        <v>15341</v>
      </c>
      <c r="P902" t="s">
        <v>133</v>
      </c>
      <c r="Q902" t="s">
        <v>67</v>
      </c>
      <c r="R902" t="s">
        <v>21890</v>
      </c>
      <c r="S902" s="194" t="s">
        <v>235</v>
      </c>
      <c r="T902" t="s">
        <v>8640</v>
      </c>
      <c r="U902" t="s">
        <v>48</v>
      </c>
      <c r="V902" t="s">
        <v>49</v>
      </c>
      <c r="W902" t="s">
        <v>21891</v>
      </c>
      <c r="X902" s="127">
        <v>28582</v>
      </c>
      <c r="Y902" t="s">
        <v>258</v>
      </c>
      <c r="Z902" s="127">
        <v>44256</v>
      </c>
      <c r="AA902" s="127">
        <v>44561</v>
      </c>
      <c r="AB902" t="s">
        <v>8641</v>
      </c>
      <c r="AC902" t="s">
        <v>65</v>
      </c>
      <c r="AD902" t="s">
        <v>40</v>
      </c>
    </row>
    <row r="903" spans="1:30" x14ac:dyDescent="0.25">
      <c r="A903" t="s">
        <v>16776</v>
      </c>
      <c r="B903" t="s">
        <v>8634</v>
      </c>
      <c r="C903" t="s">
        <v>6849</v>
      </c>
      <c r="D903" t="s">
        <v>29</v>
      </c>
      <c r="E903" t="s">
        <v>491</v>
      </c>
      <c r="F903" t="s">
        <v>8835</v>
      </c>
      <c r="G903" t="s">
        <v>8636</v>
      </c>
      <c r="H903" t="s">
        <v>16655</v>
      </c>
      <c r="I903" t="s">
        <v>8836</v>
      </c>
      <c r="J903" t="s">
        <v>16776</v>
      </c>
      <c r="K903" t="s">
        <v>8638</v>
      </c>
      <c r="L903" t="s">
        <v>8638</v>
      </c>
      <c r="M903" t="s">
        <v>8639</v>
      </c>
      <c r="N903" t="s">
        <v>61</v>
      </c>
      <c r="O903" t="s">
        <v>15341</v>
      </c>
      <c r="P903" t="s">
        <v>88</v>
      </c>
      <c r="Q903" t="s">
        <v>106</v>
      </c>
      <c r="R903" t="s">
        <v>8837</v>
      </c>
      <c r="S903" s="194" t="s">
        <v>235</v>
      </c>
      <c r="T903" t="s">
        <v>8640</v>
      </c>
      <c r="U903" t="s">
        <v>48</v>
      </c>
      <c r="V903" t="s">
        <v>49</v>
      </c>
      <c r="W903" t="s">
        <v>21892</v>
      </c>
      <c r="X903" s="127">
        <v>25926</v>
      </c>
      <c r="Y903" t="s">
        <v>258</v>
      </c>
      <c r="Z903" s="127">
        <v>44256</v>
      </c>
      <c r="AA903" s="127">
        <v>44561</v>
      </c>
      <c r="AB903" t="s">
        <v>8641</v>
      </c>
      <c r="AC903" t="s">
        <v>65</v>
      </c>
      <c r="AD903" t="s">
        <v>40</v>
      </c>
    </row>
    <row r="904" spans="1:30" x14ac:dyDescent="0.25">
      <c r="A904" t="s">
        <v>16777</v>
      </c>
      <c r="B904" t="s">
        <v>8634</v>
      </c>
      <c r="C904" t="s">
        <v>6849</v>
      </c>
      <c r="D904" t="s">
        <v>29</v>
      </c>
      <c r="E904" t="s">
        <v>491</v>
      </c>
      <c r="F904" t="s">
        <v>8838</v>
      </c>
      <c r="G904" t="s">
        <v>8636</v>
      </c>
      <c r="H904" t="s">
        <v>16655</v>
      </c>
      <c r="I904" t="s">
        <v>8839</v>
      </c>
      <c r="J904" t="s">
        <v>16777</v>
      </c>
      <c r="K904" t="s">
        <v>8638</v>
      </c>
      <c r="L904" t="s">
        <v>8638</v>
      </c>
      <c r="M904" t="s">
        <v>8639</v>
      </c>
      <c r="N904" t="s">
        <v>61</v>
      </c>
      <c r="O904" t="s">
        <v>15341</v>
      </c>
      <c r="P904" t="s">
        <v>88</v>
      </c>
      <c r="Q904" t="s">
        <v>106</v>
      </c>
      <c r="R904" t="s">
        <v>282</v>
      </c>
      <c r="S904" s="194" t="s">
        <v>235</v>
      </c>
      <c r="T904" t="s">
        <v>8640</v>
      </c>
      <c r="U904" t="s">
        <v>48</v>
      </c>
      <c r="V904" t="s">
        <v>49</v>
      </c>
      <c r="W904" t="s">
        <v>21893</v>
      </c>
      <c r="X904" s="127">
        <v>28655</v>
      </c>
      <c r="Y904" t="s">
        <v>258</v>
      </c>
      <c r="Z904" s="127">
        <v>44256</v>
      </c>
      <c r="AA904" s="127">
        <v>44561</v>
      </c>
      <c r="AB904" t="s">
        <v>8641</v>
      </c>
      <c r="AC904" t="s">
        <v>65</v>
      </c>
      <c r="AD904" t="s">
        <v>40</v>
      </c>
    </row>
    <row r="905" spans="1:30" x14ac:dyDescent="0.25">
      <c r="A905" t="s">
        <v>16778</v>
      </c>
      <c r="B905" t="s">
        <v>8634</v>
      </c>
      <c r="C905" t="s">
        <v>6849</v>
      </c>
      <c r="D905" t="s">
        <v>29</v>
      </c>
      <c r="E905" t="s">
        <v>491</v>
      </c>
      <c r="F905" t="s">
        <v>8840</v>
      </c>
      <c r="G905" t="s">
        <v>8636</v>
      </c>
      <c r="H905" t="s">
        <v>16655</v>
      </c>
      <c r="I905" t="s">
        <v>8841</v>
      </c>
      <c r="J905" t="s">
        <v>16778</v>
      </c>
      <c r="K905" t="s">
        <v>8638</v>
      </c>
      <c r="L905" t="s">
        <v>8638</v>
      </c>
      <c r="M905" t="s">
        <v>8639</v>
      </c>
      <c r="N905" t="s">
        <v>61</v>
      </c>
      <c r="O905" t="s">
        <v>15341</v>
      </c>
      <c r="P905" t="s">
        <v>182</v>
      </c>
      <c r="Q905" t="s">
        <v>500</v>
      </c>
      <c r="R905" t="s">
        <v>21894</v>
      </c>
      <c r="S905" s="194" t="s">
        <v>235</v>
      </c>
      <c r="T905" t="s">
        <v>8640</v>
      </c>
      <c r="U905" t="s">
        <v>48</v>
      </c>
      <c r="V905" t="s">
        <v>49</v>
      </c>
      <c r="W905" t="s">
        <v>21895</v>
      </c>
      <c r="X905" s="127">
        <v>34584</v>
      </c>
      <c r="Y905" t="s">
        <v>258</v>
      </c>
      <c r="Z905" s="127">
        <v>44256</v>
      </c>
      <c r="AA905" s="127">
        <v>44561</v>
      </c>
      <c r="AB905" t="s">
        <v>8641</v>
      </c>
      <c r="AC905" t="s">
        <v>65</v>
      </c>
      <c r="AD905" t="s">
        <v>40</v>
      </c>
    </row>
    <row r="906" spans="1:30" x14ac:dyDescent="0.25">
      <c r="A906" t="s">
        <v>16779</v>
      </c>
      <c r="B906" t="s">
        <v>8634</v>
      </c>
      <c r="C906" t="s">
        <v>6849</v>
      </c>
      <c r="D906" t="s">
        <v>29</v>
      </c>
      <c r="E906" t="s">
        <v>491</v>
      </c>
      <c r="F906" t="s">
        <v>8842</v>
      </c>
      <c r="G906" t="s">
        <v>8636</v>
      </c>
      <c r="H906" t="s">
        <v>16655</v>
      </c>
      <c r="I906" t="s">
        <v>8843</v>
      </c>
      <c r="J906" t="s">
        <v>16779</v>
      </c>
      <c r="K906" t="s">
        <v>8638</v>
      </c>
      <c r="L906" t="s">
        <v>8638</v>
      </c>
      <c r="M906" t="s">
        <v>8639</v>
      </c>
      <c r="N906" t="s">
        <v>61</v>
      </c>
      <c r="O906" t="s">
        <v>15341</v>
      </c>
      <c r="P906" t="s">
        <v>301</v>
      </c>
      <c r="Q906" t="s">
        <v>103</v>
      </c>
      <c r="R906" t="s">
        <v>21896</v>
      </c>
      <c r="S906" s="194" t="s">
        <v>235</v>
      </c>
      <c r="T906" t="s">
        <v>8640</v>
      </c>
      <c r="U906" t="s">
        <v>48</v>
      </c>
      <c r="V906" t="s">
        <v>49</v>
      </c>
      <c r="W906" t="s">
        <v>21897</v>
      </c>
      <c r="X906" s="127">
        <v>31713</v>
      </c>
      <c r="Y906" t="s">
        <v>258</v>
      </c>
      <c r="Z906" s="127">
        <v>44256</v>
      </c>
      <c r="AA906" s="127">
        <v>44561</v>
      </c>
      <c r="AB906" t="s">
        <v>8641</v>
      </c>
      <c r="AC906" t="s">
        <v>65</v>
      </c>
      <c r="AD906" t="s">
        <v>40</v>
      </c>
    </row>
    <row r="907" spans="1:30" x14ac:dyDescent="0.25">
      <c r="A907" t="s">
        <v>16780</v>
      </c>
      <c r="B907" t="s">
        <v>8634</v>
      </c>
      <c r="C907" t="s">
        <v>6849</v>
      </c>
      <c r="D907" t="s">
        <v>29</v>
      </c>
      <c r="E907" t="s">
        <v>491</v>
      </c>
      <c r="F907" t="s">
        <v>8844</v>
      </c>
      <c r="G907" t="s">
        <v>8636</v>
      </c>
      <c r="H907" t="s">
        <v>16655</v>
      </c>
      <c r="I907" t="s">
        <v>8845</v>
      </c>
      <c r="J907" t="s">
        <v>16780</v>
      </c>
      <c r="K907" t="s">
        <v>8638</v>
      </c>
      <c r="L907" t="s">
        <v>8638</v>
      </c>
      <c r="M907" t="s">
        <v>8639</v>
      </c>
      <c r="N907" t="s">
        <v>61</v>
      </c>
      <c r="O907" t="s">
        <v>15341</v>
      </c>
      <c r="P907" t="s">
        <v>182</v>
      </c>
      <c r="Q907" t="s">
        <v>500</v>
      </c>
      <c r="R907" t="s">
        <v>21898</v>
      </c>
      <c r="S907" s="194" t="s">
        <v>235</v>
      </c>
      <c r="T907" t="s">
        <v>8640</v>
      </c>
      <c r="U907" t="s">
        <v>48</v>
      </c>
      <c r="V907" t="s">
        <v>49</v>
      </c>
      <c r="W907" t="s">
        <v>21899</v>
      </c>
      <c r="X907" s="127">
        <v>32935</v>
      </c>
      <c r="Y907" t="s">
        <v>258</v>
      </c>
      <c r="Z907" s="127">
        <v>44287</v>
      </c>
      <c r="AA907" s="127">
        <v>44561</v>
      </c>
      <c r="AB907" t="s">
        <v>8641</v>
      </c>
      <c r="AC907" t="s">
        <v>65</v>
      </c>
      <c r="AD907" t="s">
        <v>40</v>
      </c>
    </row>
    <row r="908" spans="1:30" x14ac:dyDescent="0.25">
      <c r="A908" t="s">
        <v>16781</v>
      </c>
      <c r="B908" t="s">
        <v>8634</v>
      </c>
      <c r="C908" t="s">
        <v>6849</v>
      </c>
      <c r="D908" t="s">
        <v>29</v>
      </c>
      <c r="E908" t="s">
        <v>491</v>
      </c>
      <c r="F908" t="s">
        <v>8846</v>
      </c>
      <c r="G908" t="s">
        <v>8636</v>
      </c>
      <c r="H908" t="s">
        <v>16655</v>
      </c>
      <c r="I908" t="s">
        <v>8847</v>
      </c>
      <c r="J908" t="s">
        <v>16781</v>
      </c>
      <c r="K908" t="s">
        <v>8638</v>
      </c>
      <c r="L908" t="s">
        <v>8638</v>
      </c>
      <c r="M908" t="s">
        <v>8639</v>
      </c>
      <c r="N908" t="s">
        <v>61</v>
      </c>
      <c r="O908" t="s">
        <v>15341</v>
      </c>
      <c r="P908" t="s">
        <v>624</v>
      </c>
      <c r="Q908" t="s">
        <v>67</v>
      </c>
      <c r="R908" t="s">
        <v>319</v>
      </c>
      <c r="S908" s="194" t="s">
        <v>235</v>
      </c>
      <c r="T908" t="s">
        <v>8640</v>
      </c>
      <c r="U908" t="s">
        <v>48</v>
      </c>
      <c r="V908" t="s">
        <v>49</v>
      </c>
      <c r="W908" t="s">
        <v>21900</v>
      </c>
      <c r="X908" s="127">
        <v>29143</v>
      </c>
      <c r="Y908" t="s">
        <v>258</v>
      </c>
      <c r="Z908" s="127">
        <v>44256</v>
      </c>
      <c r="AA908" s="127">
        <v>44561</v>
      </c>
      <c r="AB908" t="s">
        <v>8641</v>
      </c>
      <c r="AC908" t="s">
        <v>65</v>
      </c>
      <c r="AD908" t="s">
        <v>40</v>
      </c>
    </row>
    <row r="909" spans="1:30" x14ac:dyDescent="0.25">
      <c r="A909" t="s">
        <v>16782</v>
      </c>
      <c r="B909" t="s">
        <v>8634</v>
      </c>
      <c r="C909" t="s">
        <v>6849</v>
      </c>
      <c r="D909" t="s">
        <v>29</v>
      </c>
      <c r="E909" t="s">
        <v>491</v>
      </c>
      <c r="F909" t="s">
        <v>8848</v>
      </c>
      <c r="G909" t="s">
        <v>8636</v>
      </c>
      <c r="H909" t="s">
        <v>16655</v>
      </c>
      <c r="I909" t="s">
        <v>8849</v>
      </c>
      <c r="J909" t="s">
        <v>16782</v>
      </c>
      <c r="K909" t="s">
        <v>8638</v>
      </c>
      <c r="L909" t="s">
        <v>8638</v>
      </c>
      <c r="M909" t="s">
        <v>8639</v>
      </c>
      <c r="N909" t="s">
        <v>61</v>
      </c>
      <c r="O909" t="s">
        <v>15341</v>
      </c>
      <c r="P909" t="s">
        <v>106</v>
      </c>
      <c r="Q909" t="s">
        <v>134</v>
      </c>
      <c r="R909" t="s">
        <v>21901</v>
      </c>
      <c r="S909" s="194" t="s">
        <v>235</v>
      </c>
      <c r="T909" t="s">
        <v>8640</v>
      </c>
      <c r="U909" t="s">
        <v>48</v>
      </c>
      <c r="V909" t="s">
        <v>49</v>
      </c>
      <c r="W909" t="s">
        <v>21902</v>
      </c>
      <c r="X909" s="127">
        <v>30233</v>
      </c>
      <c r="Y909" t="s">
        <v>258</v>
      </c>
      <c r="Z909" s="127">
        <v>44256</v>
      </c>
      <c r="AA909" s="127">
        <v>44561</v>
      </c>
      <c r="AB909" t="s">
        <v>8641</v>
      </c>
      <c r="AC909" t="s">
        <v>65</v>
      </c>
      <c r="AD909" t="s">
        <v>40</v>
      </c>
    </row>
    <row r="910" spans="1:30" x14ac:dyDescent="0.25">
      <c r="A910" t="s">
        <v>16783</v>
      </c>
      <c r="B910" t="s">
        <v>8634</v>
      </c>
      <c r="C910" t="s">
        <v>6849</v>
      </c>
      <c r="D910" t="s">
        <v>29</v>
      </c>
      <c r="E910" t="s">
        <v>491</v>
      </c>
      <c r="F910" t="s">
        <v>8850</v>
      </c>
      <c r="G910" t="s">
        <v>8636</v>
      </c>
      <c r="H910" t="s">
        <v>16655</v>
      </c>
      <c r="I910" t="s">
        <v>8851</v>
      </c>
      <c r="J910" t="s">
        <v>16783</v>
      </c>
      <c r="K910" t="s">
        <v>8638</v>
      </c>
      <c r="L910" t="s">
        <v>8638</v>
      </c>
      <c r="M910" t="s">
        <v>8639</v>
      </c>
      <c r="N910" t="s">
        <v>61</v>
      </c>
      <c r="O910" t="s">
        <v>15341</v>
      </c>
      <c r="P910" t="s">
        <v>182</v>
      </c>
      <c r="Q910" t="s">
        <v>67</v>
      </c>
      <c r="R910" t="s">
        <v>21903</v>
      </c>
      <c r="S910" s="194" t="s">
        <v>235</v>
      </c>
      <c r="T910" t="s">
        <v>8640</v>
      </c>
      <c r="U910" t="s">
        <v>48</v>
      </c>
      <c r="V910" t="s">
        <v>49</v>
      </c>
      <c r="W910" t="s">
        <v>21904</v>
      </c>
      <c r="X910" s="127">
        <v>33563</v>
      </c>
      <c r="Y910" t="s">
        <v>258</v>
      </c>
      <c r="Z910" s="127">
        <v>44256</v>
      </c>
      <c r="AA910" s="127">
        <v>44561</v>
      </c>
      <c r="AB910" t="s">
        <v>8641</v>
      </c>
      <c r="AC910" t="s">
        <v>65</v>
      </c>
      <c r="AD910" t="s">
        <v>40</v>
      </c>
    </row>
    <row r="911" spans="1:30" x14ac:dyDescent="0.25">
      <c r="A911" t="s">
        <v>16784</v>
      </c>
      <c r="B911" t="s">
        <v>8634</v>
      </c>
      <c r="C911" t="s">
        <v>6849</v>
      </c>
      <c r="D911" t="s">
        <v>29</v>
      </c>
      <c r="E911" t="s">
        <v>491</v>
      </c>
      <c r="F911" t="s">
        <v>8852</v>
      </c>
      <c r="G911" t="s">
        <v>8636</v>
      </c>
      <c r="H911" t="s">
        <v>16655</v>
      </c>
      <c r="I911" t="s">
        <v>8826</v>
      </c>
      <c r="J911" t="s">
        <v>16784</v>
      </c>
      <c r="K911" t="s">
        <v>8638</v>
      </c>
      <c r="L911" t="s">
        <v>8638</v>
      </c>
      <c r="M911" t="s">
        <v>8639</v>
      </c>
      <c r="N911" t="s">
        <v>61</v>
      </c>
      <c r="O911" t="s">
        <v>15341</v>
      </c>
      <c r="P911" t="s">
        <v>325</v>
      </c>
      <c r="Q911" t="s">
        <v>133</v>
      </c>
      <c r="R911" t="s">
        <v>524</v>
      </c>
      <c r="S911" s="194" t="s">
        <v>235</v>
      </c>
      <c r="T911" t="s">
        <v>8640</v>
      </c>
      <c r="U911" t="s">
        <v>48</v>
      </c>
      <c r="V911" t="s">
        <v>49</v>
      </c>
      <c r="W911" t="s">
        <v>21905</v>
      </c>
      <c r="X911" s="127">
        <v>29647</v>
      </c>
      <c r="Y911" t="s">
        <v>258</v>
      </c>
      <c r="Z911" s="127">
        <v>44256</v>
      </c>
      <c r="AA911" s="127">
        <v>44561</v>
      </c>
      <c r="AB911" t="s">
        <v>8641</v>
      </c>
      <c r="AC911" t="s">
        <v>65</v>
      </c>
      <c r="AD911" t="s">
        <v>40</v>
      </c>
    </row>
    <row r="912" spans="1:30" x14ac:dyDescent="0.25">
      <c r="A912" t="s">
        <v>16785</v>
      </c>
      <c r="B912" t="s">
        <v>8634</v>
      </c>
      <c r="C912" t="s">
        <v>6849</v>
      </c>
      <c r="D912" t="s">
        <v>29</v>
      </c>
      <c r="E912" t="s">
        <v>491</v>
      </c>
      <c r="F912" t="s">
        <v>8855</v>
      </c>
      <c r="G912" t="s">
        <v>8636</v>
      </c>
      <c r="H912" t="s">
        <v>16655</v>
      </c>
      <c r="I912" t="s">
        <v>8856</v>
      </c>
      <c r="J912" t="s">
        <v>16785</v>
      </c>
      <c r="K912" t="s">
        <v>8638</v>
      </c>
      <c r="L912" t="s">
        <v>8638</v>
      </c>
      <c r="M912" t="s">
        <v>8639</v>
      </c>
      <c r="N912" t="s">
        <v>61</v>
      </c>
      <c r="O912" t="s">
        <v>15341</v>
      </c>
      <c r="P912" t="s">
        <v>126</v>
      </c>
      <c r="Q912" t="s">
        <v>152</v>
      </c>
      <c r="R912" t="s">
        <v>21906</v>
      </c>
      <c r="S912" s="194" t="s">
        <v>235</v>
      </c>
      <c r="T912" t="s">
        <v>8640</v>
      </c>
      <c r="U912" t="s">
        <v>48</v>
      </c>
      <c r="V912" t="s">
        <v>49</v>
      </c>
      <c r="W912" t="s">
        <v>21907</v>
      </c>
      <c r="X912" s="127">
        <v>35189</v>
      </c>
      <c r="Y912" t="s">
        <v>258</v>
      </c>
      <c r="Z912" s="127">
        <v>44256</v>
      </c>
      <c r="AA912" s="127">
        <v>44561</v>
      </c>
      <c r="AB912" t="s">
        <v>8641</v>
      </c>
      <c r="AC912" t="s">
        <v>65</v>
      </c>
      <c r="AD912" t="s">
        <v>40</v>
      </c>
    </row>
    <row r="913" spans="1:30" x14ac:dyDescent="0.25">
      <c r="A913" t="s">
        <v>16786</v>
      </c>
      <c r="B913" t="s">
        <v>8634</v>
      </c>
      <c r="C913" t="s">
        <v>6849</v>
      </c>
      <c r="D913" t="s">
        <v>29</v>
      </c>
      <c r="E913" t="s">
        <v>491</v>
      </c>
      <c r="F913" t="s">
        <v>9262</v>
      </c>
      <c r="G913" t="s">
        <v>8636</v>
      </c>
      <c r="H913" t="s">
        <v>16655</v>
      </c>
      <c r="I913" t="s">
        <v>9263</v>
      </c>
      <c r="J913" t="s">
        <v>16786</v>
      </c>
      <c r="K913" t="s">
        <v>8638</v>
      </c>
      <c r="L913" t="s">
        <v>8638</v>
      </c>
      <c r="M913" t="s">
        <v>8639</v>
      </c>
      <c r="N913" t="s">
        <v>61</v>
      </c>
      <c r="O913" t="s">
        <v>15341</v>
      </c>
      <c r="P913" t="s">
        <v>378</v>
      </c>
      <c r="Q913" t="s">
        <v>134</v>
      </c>
      <c r="R913" t="s">
        <v>21908</v>
      </c>
      <c r="S913" s="194" t="s">
        <v>235</v>
      </c>
      <c r="T913" t="s">
        <v>8640</v>
      </c>
      <c r="U913" t="s">
        <v>48</v>
      </c>
      <c r="V913" t="s">
        <v>49</v>
      </c>
      <c r="W913" t="s">
        <v>21909</v>
      </c>
      <c r="X913" s="127">
        <v>34145</v>
      </c>
      <c r="Y913" t="s">
        <v>258</v>
      </c>
      <c r="Z913" s="127">
        <v>44256</v>
      </c>
      <c r="AA913" s="127">
        <v>44561</v>
      </c>
      <c r="AB913" t="s">
        <v>8641</v>
      </c>
      <c r="AC913" t="s">
        <v>65</v>
      </c>
      <c r="AD913" t="s">
        <v>40</v>
      </c>
    </row>
    <row r="914" spans="1:30" x14ac:dyDescent="0.25">
      <c r="A914" t="s">
        <v>16787</v>
      </c>
      <c r="B914" t="s">
        <v>8634</v>
      </c>
      <c r="C914" t="s">
        <v>6849</v>
      </c>
      <c r="D914" t="s">
        <v>29</v>
      </c>
      <c r="E914" t="s">
        <v>491</v>
      </c>
      <c r="F914" t="s">
        <v>8853</v>
      </c>
      <c r="G914" t="s">
        <v>8636</v>
      </c>
      <c r="H914" t="s">
        <v>16655</v>
      </c>
      <c r="I914" t="s">
        <v>8854</v>
      </c>
      <c r="J914" t="s">
        <v>16787</v>
      </c>
      <c r="K914" t="s">
        <v>8638</v>
      </c>
      <c r="L914" t="s">
        <v>8638</v>
      </c>
      <c r="M914" t="s">
        <v>8639</v>
      </c>
      <c r="N914" t="s">
        <v>61</v>
      </c>
      <c r="O914" t="s">
        <v>15341</v>
      </c>
      <c r="P914" t="s">
        <v>133</v>
      </c>
      <c r="Q914" t="s">
        <v>133</v>
      </c>
      <c r="R914" t="s">
        <v>21910</v>
      </c>
      <c r="S914" s="194" t="s">
        <v>235</v>
      </c>
      <c r="T914" t="s">
        <v>8640</v>
      </c>
      <c r="U914" t="s">
        <v>48</v>
      </c>
      <c r="V914" t="s">
        <v>49</v>
      </c>
      <c r="W914" t="s">
        <v>21911</v>
      </c>
      <c r="X914" s="127">
        <v>35239</v>
      </c>
      <c r="Y914" t="s">
        <v>258</v>
      </c>
      <c r="Z914" s="127">
        <v>44256</v>
      </c>
      <c r="AA914" s="127">
        <v>44561</v>
      </c>
      <c r="AB914" t="s">
        <v>8641</v>
      </c>
      <c r="AC914" t="s">
        <v>65</v>
      </c>
      <c r="AD914" t="s">
        <v>40</v>
      </c>
    </row>
    <row r="915" spans="1:30" x14ac:dyDescent="0.25">
      <c r="A915" t="s">
        <v>16788</v>
      </c>
      <c r="B915" t="s">
        <v>8634</v>
      </c>
      <c r="C915" t="s">
        <v>6849</v>
      </c>
      <c r="D915" t="s">
        <v>29</v>
      </c>
      <c r="E915" t="s">
        <v>491</v>
      </c>
      <c r="F915" t="s">
        <v>8857</v>
      </c>
      <c r="G915" t="s">
        <v>8636</v>
      </c>
      <c r="H915" t="s">
        <v>16655</v>
      </c>
      <c r="I915" t="s">
        <v>8858</v>
      </c>
      <c r="J915" t="s">
        <v>16788</v>
      </c>
      <c r="K915" t="s">
        <v>8638</v>
      </c>
      <c r="L915" t="s">
        <v>8638</v>
      </c>
      <c r="M915" t="s">
        <v>8639</v>
      </c>
      <c r="N915" t="s">
        <v>61</v>
      </c>
      <c r="O915" t="s">
        <v>15341</v>
      </c>
      <c r="P915" t="s">
        <v>50</v>
      </c>
      <c r="Q915" t="s">
        <v>75</v>
      </c>
      <c r="R915" t="s">
        <v>620</v>
      </c>
      <c r="S915" s="194" t="s">
        <v>235</v>
      </c>
      <c r="T915" t="s">
        <v>8640</v>
      </c>
      <c r="U915" t="s">
        <v>48</v>
      </c>
      <c r="V915" t="s">
        <v>49</v>
      </c>
      <c r="W915" t="s">
        <v>21912</v>
      </c>
      <c r="X915" s="127">
        <v>24775</v>
      </c>
      <c r="Y915" t="s">
        <v>258</v>
      </c>
      <c r="Z915" s="127">
        <v>44256</v>
      </c>
      <c r="AA915" s="127">
        <v>44561</v>
      </c>
      <c r="AB915" t="s">
        <v>8641</v>
      </c>
      <c r="AC915" t="s">
        <v>65</v>
      </c>
      <c r="AD915" t="s">
        <v>40</v>
      </c>
    </row>
    <row r="916" spans="1:30" x14ac:dyDescent="0.25">
      <c r="A916" t="s">
        <v>16789</v>
      </c>
      <c r="B916" t="s">
        <v>8634</v>
      </c>
      <c r="C916" t="s">
        <v>6849</v>
      </c>
      <c r="D916" t="s">
        <v>29</v>
      </c>
      <c r="E916" t="s">
        <v>491</v>
      </c>
      <c r="F916" t="s">
        <v>8859</v>
      </c>
      <c r="G916" t="s">
        <v>8636</v>
      </c>
      <c r="H916" t="s">
        <v>16655</v>
      </c>
      <c r="I916" t="s">
        <v>8836</v>
      </c>
      <c r="J916" t="s">
        <v>16789</v>
      </c>
      <c r="K916" t="s">
        <v>8638</v>
      </c>
      <c r="L916" t="s">
        <v>8638</v>
      </c>
      <c r="M916" t="s">
        <v>8639</v>
      </c>
      <c r="N916" t="s">
        <v>61</v>
      </c>
      <c r="O916" t="s">
        <v>15341</v>
      </c>
      <c r="P916" t="s">
        <v>106</v>
      </c>
      <c r="Q916" t="s">
        <v>75</v>
      </c>
      <c r="R916" t="s">
        <v>21913</v>
      </c>
      <c r="S916" s="194" t="s">
        <v>235</v>
      </c>
      <c r="T916" t="s">
        <v>8640</v>
      </c>
      <c r="U916" t="s">
        <v>48</v>
      </c>
      <c r="V916" t="s">
        <v>49</v>
      </c>
      <c r="W916" t="s">
        <v>21914</v>
      </c>
      <c r="X916" s="127">
        <v>29292</v>
      </c>
      <c r="Y916" t="s">
        <v>258</v>
      </c>
      <c r="Z916" s="127">
        <v>44256</v>
      </c>
      <c r="AA916" s="127">
        <v>44561</v>
      </c>
      <c r="AB916" t="s">
        <v>8641</v>
      </c>
      <c r="AC916" t="s">
        <v>65</v>
      </c>
      <c r="AD916" t="s">
        <v>40</v>
      </c>
    </row>
    <row r="917" spans="1:30" x14ac:dyDescent="0.25">
      <c r="A917" t="s">
        <v>16790</v>
      </c>
      <c r="B917" t="s">
        <v>8634</v>
      </c>
      <c r="C917" t="s">
        <v>6849</v>
      </c>
      <c r="D917" t="s">
        <v>29</v>
      </c>
      <c r="E917" t="s">
        <v>491</v>
      </c>
      <c r="F917" t="s">
        <v>8860</v>
      </c>
      <c r="G917" t="s">
        <v>8636</v>
      </c>
      <c r="H917" t="s">
        <v>16655</v>
      </c>
      <c r="I917" t="s">
        <v>8828</v>
      </c>
      <c r="J917" t="s">
        <v>16790</v>
      </c>
      <c r="K917" t="s">
        <v>8638</v>
      </c>
      <c r="L917" t="s">
        <v>8638</v>
      </c>
      <c r="M917" t="s">
        <v>8639</v>
      </c>
      <c r="N917" t="s">
        <v>61</v>
      </c>
      <c r="O917" t="s">
        <v>15341</v>
      </c>
      <c r="P917" t="s">
        <v>134</v>
      </c>
      <c r="Q917" t="s">
        <v>589</v>
      </c>
      <c r="R917" t="s">
        <v>21915</v>
      </c>
      <c r="S917" s="194" t="s">
        <v>235</v>
      </c>
      <c r="T917" t="s">
        <v>8640</v>
      </c>
      <c r="U917" t="s">
        <v>48</v>
      </c>
      <c r="V917" t="s">
        <v>49</v>
      </c>
      <c r="W917" t="s">
        <v>21916</v>
      </c>
      <c r="X917" s="127">
        <v>24542</v>
      </c>
      <c r="Y917" t="s">
        <v>258</v>
      </c>
      <c r="Z917" s="127">
        <v>44256</v>
      </c>
      <c r="AA917" s="127">
        <v>44561</v>
      </c>
      <c r="AB917" t="s">
        <v>8641</v>
      </c>
      <c r="AC917" t="s">
        <v>65</v>
      </c>
      <c r="AD917" t="s">
        <v>40</v>
      </c>
    </row>
    <row r="918" spans="1:30" x14ac:dyDescent="0.25">
      <c r="A918" t="s">
        <v>16791</v>
      </c>
      <c r="B918" t="s">
        <v>8634</v>
      </c>
      <c r="C918" t="s">
        <v>6849</v>
      </c>
      <c r="D918" t="s">
        <v>29</v>
      </c>
      <c r="E918" t="s">
        <v>491</v>
      </c>
      <c r="F918" t="s">
        <v>9232</v>
      </c>
      <c r="G918" t="s">
        <v>8636</v>
      </c>
      <c r="H918" t="s">
        <v>16655</v>
      </c>
      <c r="I918" t="s">
        <v>9233</v>
      </c>
      <c r="J918" t="s">
        <v>16791</v>
      </c>
      <c r="K918" t="s">
        <v>8638</v>
      </c>
      <c r="L918" t="s">
        <v>8638</v>
      </c>
      <c r="M918" t="s">
        <v>8639</v>
      </c>
      <c r="N918" t="s">
        <v>61</v>
      </c>
      <c r="O918" t="s">
        <v>15341</v>
      </c>
      <c r="P918" t="s">
        <v>106</v>
      </c>
      <c r="Q918" t="s">
        <v>352</v>
      </c>
      <c r="R918" t="s">
        <v>21917</v>
      </c>
      <c r="S918" s="194" t="s">
        <v>235</v>
      </c>
      <c r="T918" t="s">
        <v>8640</v>
      </c>
      <c r="U918" t="s">
        <v>48</v>
      </c>
      <c r="V918" t="s">
        <v>49</v>
      </c>
      <c r="W918" t="s">
        <v>21918</v>
      </c>
      <c r="X918" s="127">
        <v>36296</v>
      </c>
      <c r="Y918" t="s">
        <v>258</v>
      </c>
      <c r="Z918" s="127">
        <v>44256</v>
      </c>
      <c r="AA918" s="127">
        <v>44561</v>
      </c>
      <c r="AB918" t="s">
        <v>8641</v>
      </c>
      <c r="AC918" t="s">
        <v>65</v>
      </c>
      <c r="AD918" t="s">
        <v>40</v>
      </c>
    </row>
    <row r="919" spans="1:30" x14ac:dyDescent="0.25">
      <c r="A919" t="s">
        <v>16792</v>
      </c>
      <c r="B919" t="s">
        <v>8634</v>
      </c>
      <c r="C919" t="s">
        <v>6849</v>
      </c>
      <c r="D919" t="s">
        <v>29</v>
      </c>
      <c r="E919" t="s">
        <v>491</v>
      </c>
      <c r="F919" t="s">
        <v>8861</v>
      </c>
      <c r="G919" t="s">
        <v>8636</v>
      </c>
      <c r="H919" t="s">
        <v>16655</v>
      </c>
      <c r="I919" t="s">
        <v>8862</v>
      </c>
      <c r="J919" t="s">
        <v>16792</v>
      </c>
      <c r="K919" t="s">
        <v>8638</v>
      </c>
      <c r="L919" t="s">
        <v>8638</v>
      </c>
      <c r="M919" t="s">
        <v>8639</v>
      </c>
      <c r="N919" t="s">
        <v>61</v>
      </c>
      <c r="O919" t="s">
        <v>15341</v>
      </c>
      <c r="P919" t="s">
        <v>126</v>
      </c>
      <c r="Q919" t="s">
        <v>158</v>
      </c>
      <c r="R919" t="s">
        <v>635</v>
      </c>
      <c r="S919" s="194" t="s">
        <v>235</v>
      </c>
      <c r="T919" t="s">
        <v>8640</v>
      </c>
      <c r="U919" t="s">
        <v>48</v>
      </c>
      <c r="V919" t="s">
        <v>49</v>
      </c>
      <c r="W919" t="s">
        <v>21919</v>
      </c>
      <c r="X919" s="127">
        <v>27209</v>
      </c>
      <c r="Y919" t="s">
        <v>258</v>
      </c>
      <c r="Z919" s="127">
        <v>44256</v>
      </c>
      <c r="AA919" s="127">
        <v>44561</v>
      </c>
      <c r="AB919" t="s">
        <v>8641</v>
      </c>
      <c r="AC919" t="s">
        <v>65</v>
      </c>
      <c r="AD919" t="s">
        <v>40</v>
      </c>
    </row>
    <row r="920" spans="1:30" x14ac:dyDescent="0.25">
      <c r="A920" t="s">
        <v>16793</v>
      </c>
      <c r="B920" t="s">
        <v>8634</v>
      </c>
      <c r="C920" t="s">
        <v>6849</v>
      </c>
      <c r="D920" t="s">
        <v>29</v>
      </c>
      <c r="E920" t="s">
        <v>491</v>
      </c>
      <c r="F920" t="s">
        <v>9247</v>
      </c>
      <c r="G920" t="s">
        <v>8636</v>
      </c>
      <c r="H920" t="s">
        <v>16655</v>
      </c>
      <c r="I920" t="s">
        <v>9248</v>
      </c>
      <c r="J920" t="s">
        <v>16793</v>
      </c>
      <c r="K920" t="s">
        <v>8638</v>
      </c>
      <c r="L920" t="s">
        <v>8638</v>
      </c>
      <c r="M920" t="s">
        <v>8639</v>
      </c>
      <c r="N920" t="s">
        <v>61</v>
      </c>
      <c r="O920" t="s">
        <v>15341</v>
      </c>
      <c r="P920" t="s">
        <v>75</v>
      </c>
      <c r="Q920" t="s">
        <v>21920</v>
      </c>
      <c r="R920" t="s">
        <v>466</v>
      </c>
      <c r="S920" s="194" t="s">
        <v>235</v>
      </c>
      <c r="T920" t="s">
        <v>8640</v>
      </c>
      <c r="U920" t="s">
        <v>48</v>
      </c>
      <c r="V920" t="s">
        <v>49</v>
      </c>
      <c r="W920" t="s">
        <v>21921</v>
      </c>
      <c r="X920" s="127">
        <v>24945</v>
      </c>
      <c r="Y920" t="s">
        <v>258</v>
      </c>
      <c r="Z920" s="127">
        <v>44256</v>
      </c>
      <c r="AA920" s="127">
        <v>44561</v>
      </c>
      <c r="AB920" t="s">
        <v>8641</v>
      </c>
      <c r="AC920" t="s">
        <v>65</v>
      </c>
      <c r="AD920" t="s">
        <v>40</v>
      </c>
    </row>
    <row r="921" spans="1:30" x14ac:dyDescent="0.25">
      <c r="A921" t="s">
        <v>16794</v>
      </c>
      <c r="B921" t="s">
        <v>8634</v>
      </c>
      <c r="C921" t="s">
        <v>6849</v>
      </c>
      <c r="D921" t="s">
        <v>29</v>
      </c>
      <c r="E921" t="s">
        <v>491</v>
      </c>
      <c r="F921" t="s">
        <v>8863</v>
      </c>
      <c r="G921" t="s">
        <v>8636</v>
      </c>
      <c r="H921" t="s">
        <v>16655</v>
      </c>
      <c r="I921" t="s">
        <v>8864</v>
      </c>
      <c r="J921" t="s">
        <v>16794</v>
      </c>
      <c r="K921" t="s">
        <v>8638</v>
      </c>
      <c r="L921" t="s">
        <v>8638</v>
      </c>
      <c r="M921" t="s">
        <v>8639</v>
      </c>
      <c r="N921" t="s">
        <v>61</v>
      </c>
      <c r="O921" t="s">
        <v>15341</v>
      </c>
      <c r="P921" t="s">
        <v>289</v>
      </c>
      <c r="Q921" t="s">
        <v>132</v>
      </c>
      <c r="R921" t="s">
        <v>21922</v>
      </c>
      <c r="S921" s="194" t="s">
        <v>235</v>
      </c>
      <c r="T921" t="s">
        <v>8640</v>
      </c>
      <c r="U921" t="s">
        <v>48</v>
      </c>
      <c r="V921" t="s">
        <v>49</v>
      </c>
      <c r="W921" t="s">
        <v>21923</v>
      </c>
      <c r="X921" s="127">
        <v>33621</v>
      </c>
      <c r="Y921" t="s">
        <v>258</v>
      </c>
      <c r="Z921" s="127">
        <v>44256</v>
      </c>
      <c r="AA921" s="127">
        <v>44561</v>
      </c>
      <c r="AB921" t="s">
        <v>8641</v>
      </c>
      <c r="AC921" t="s">
        <v>65</v>
      </c>
      <c r="AD921" t="s">
        <v>40</v>
      </c>
    </row>
    <row r="922" spans="1:30" x14ac:dyDescent="0.25">
      <c r="A922" t="s">
        <v>16795</v>
      </c>
      <c r="B922" t="s">
        <v>8634</v>
      </c>
      <c r="C922" t="s">
        <v>6849</v>
      </c>
      <c r="D922" t="s">
        <v>29</v>
      </c>
      <c r="E922" t="s">
        <v>491</v>
      </c>
      <c r="F922" t="s">
        <v>8865</v>
      </c>
      <c r="G922" t="s">
        <v>8636</v>
      </c>
      <c r="H922" t="s">
        <v>16655</v>
      </c>
      <c r="I922" t="s">
        <v>8866</v>
      </c>
      <c r="J922" t="s">
        <v>16795</v>
      </c>
      <c r="K922" t="s">
        <v>8638</v>
      </c>
      <c r="L922" t="s">
        <v>8638</v>
      </c>
      <c r="M922" t="s">
        <v>8639</v>
      </c>
      <c r="N922" t="s">
        <v>61</v>
      </c>
      <c r="O922" t="s">
        <v>15341</v>
      </c>
      <c r="P922" t="s">
        <v>506</v>
      </c>
      <c r="Q922" t="s">
        <v>75</v>
      </c>
      <c r="R922" t="s">
        <v>559</v>
      </c>
      <c r="S922" s="194" t="s">
        <v>235</v>
      </c>
      <c r="T922" t="s">
        <v>8640</v>
      </c>
      <c r="U922" t="s">
        <v>48</v>
      </c>
      <c r="V922" t="s">
        <v>49</v>
      </c>
      <c r="W922" t="s">
        <v>21924</v>
      </c>
      <c r="X922" s="127">
        <v>34783</v>
      </c>
      <c r="Y922" t="s">
        <v>258</v>
      </c>
      <c r="Z922" s="127">
        <v>44256</v>
      </c>
      <c r="AA922" s="127">
        <v>44561</v>
      </c>
      <c r="AB922" t="s">
        <v>8641</v>
      </c>
      <c r="AC922" t="s">
        <v>65</v>
      </c>
      <c r="AD922" t="s">
        <v>40</v>
      </c>
    </row>
    <row r="923" spans="1:30" x14ac:dyDescent="0.25">
      <c r="A923" t="s">
        <v>16796</v>
      </c>
      <c r="B923" t="s">
        <v>8634</v>
      </c>
      <c r="C923" t="s">
        <v>6849</v>
      </c>
      <c r="D923" t="s">
        <v>29</v>
      </c>
      <c r="E923" t="s">
        <v>491</v>
      </c>
      <c r="F923" t="s">
        <v>8867</v>
      </c>
      <c r="G923" t="s">
        <v>8636</v>
      </c>
      <c r="H923" t="s">
        <v>16655</v>
      </c>
      <c r="I923" t="s">
        <v>615</v>
      </c>
      <c r="J923" t="s">
        <v>16796</v>
      </c>
      <c r="K923" t="s">
        <v>8638</v>
      </c>
      <c r="L923" t="s">
        <v>8638</v>
      </c>
      <c r="M923" t="s">
        <v>8639</v>
      </c>
      <c r="N923" t="s">
        <v>61</v>
      </c>
      <c r="O923" t="s">
        <v>15341</v>
      </c>
      <c r="P923" t="s">
        <v>21522</v>
      </c>
      <c r="Q923" t="s">
        <v>608</v>
      </c>
      <c r="R923" t="s">
        <v>616</v>
      </c>
      <c r="S923" s="194" t="s">
        <v>235</v>
      </c>
      <c r="T923" t="s">
        <v>8640</v>
      </c>
      <c r="U923" t="s">
        <v>48</v>
      </c>
      <c r="V923" t="s">
        <v>49</v>
      </c>
      <c r="W923" t="s">
        <v>21925</v>
      </c>
      <c r="X923" s="127">
        <v>33300</v>
      </c>
      <c r="Y923" t="s">
        <v>258</v>
      </c>
      <c r="Z923" s="127">
        <v>44256</v>
      </c>
      <c r="AA923" s="127">
        <v>44561</v>
      </c>
      <c r="AB923" t="s">
        <v>8641</v>
      </c>
      <c r="AC923" t="s">
        <v>65</v>
      </c>
      <c r="AD923" t="s">
        <v>40</v>
      </c>
    </row>
    <row r="924" spans="1:30" x14ac:dyDescent="0.25">
      <c r="A924" t="s">
        <v>16797</v>
      </c>
      <c r="B924" t="s">
        <v>8634</v>
      </c>
      <c r="C924" t="s">
        <v>6849</v>
      </c>
      <c r="D924" t="s">
        <v>29</v>
      </c>
      <c r="E924" t="s">
        <v>491</v>
      </c>
      <c r="F924" t="s">
        <v>8868</v>
      </c>
      <c r="G924" t="s">
        <v>8636</v>
      </c>
      <c r="H924" t="s">
        <v>16655</v>
      </c>
      <c r="I924" t="s">
        <v>8869</v>
      </c>
      <c r="J924" t="s">
        <v>16797</v>
      </c>
      <c r="K924" t="s">
        <v>8638</v>
      </c>
      <c r="L924" t="s">
        <v>8638</v>
      </c>
      <c r="M924" t="s">
        <v>8639</v>
      </c>
      <c r="N924" t="s">
        <v>61</v>
      </c>
      <c r="O924" t="s">
        <v>15341</v>
      </c>
      <c r="P924" t="s">
        <v>543</v>
      </c>
      <c r="Q924" t="s">
        <v>74</v>
      </c>
      <c r="R924" t="s">
        <v>177</v>
      </c>
      <c r="S924" s="194" t="s">
        <v>235</v>
      </c>
      <c r="T924" t="s">
        <v>8640</v>
      </c>
      <c r="U924" t="s">
        <v>48</v>
      </c>
      <c r="V924" t="s">
        <v>49</v>
      </c>
      <c r="W924" t="s">
        <v>21926</v>
      </c>
      <c r="X924" s="127">
        <v>30602</v>
      </c>
      <c r="Y924" t="s">
        <v>258</v>
      </c>
      <c r="Z924" s="127">
        <v>44256</v>
      </c>
      <c r="AA924" s="127">
        <v>44561</v>
      </c>
      <c r="AB924" t="s">
        <v>8641</v>
      </c>
      <c r="AC924" t="s">
        <v>65</v>
      </c>
      <c r="AD924" t="s">
        <v>40</v>
      </c>
    </row>
    <row r="925" spans="1:30" x14ac:dyDescent="0.25">
      <c r="A925" t="s">
        <v>16798</v>
      </c>
      <c r="B925" t="s">
        <v>8634</v>
      </c>
      <c r="C925" t="s">
        <v>6849</v>
      </c>
      <c r="D925" t="s">
        <v>29</v>
      </c>
      <c r="E925" t="s">
        <v>491</v>
      </c>
      <c r="F925" t="s">
        <v>8870</v>
      </c>
      <c r="G925" t="s">
        <v>8636</v>
      </c>
      <c r="H925" t="s">
        <v>16655</v>
      </c>
      <c r="I925" t="s">
        <v>8871</v>
      </c>
      <c r="J925" t="s">
        <v>16798</v>
      </c>
      <c r="K925" t="s">
        <v>8638</v>
      </c>
      <c r="L925" t="s">
        <v>8638</v>
      </c>
      <c r="M925" t="s">
        <v>8639</v>
      </c>
      <c r="N925" t="s">
        <v>61</v>
      </c>
      <c r="O925" t="s">
        <v>15341</v>
      </c>
      <c r="P925" t="s">
        <v>500</v>
      </c>
      <c r="Q925" t="s">
        <v>106</v>
      </c>
      <c r="R925" t="s">
        <v>21927</v>
      </c>
      <c r="S925" s="194" t="s">
        <v>235</v>
      </c>
      <c r="T925" t="s">
        <v>8640</v>
      </c>
      <c r="U925" t="s">
        <v>48</v>
      </c>
      <c r="V925" t="s">
        <v>49</v>
      </c>
      <c r="W925" t="s">
        <v>21928</v>
      </c>
      <c r="X925" s="127">
        <v>33675</v>
      </c>
      <c r="Y925" t="s">
        <v>258</v>
      </c>
      <c r="Z925" s="127">
        <v>44256</v>
      </c>
      <c r="AA925" s="127">
        <v>44561</v>
      </c>
      <c r="AB925" t="s">
        <v>8641</v>
      </c>
      <c r="AC925" t="s">
        <v>65</v>
      </c>
      <c r="AD925" t="s">
        <v>40</v>
      </c>
    </row>
    <row r="926" spans="1:30" x14ac:dyDescent="0.25">
      <c r="A926" t="s">
        <v>16799</v>
      </c>
      <c r="B926" t="s">
        <v>8634</v>
      </c>
      <c r="C926" t="s">
        <v>6849</v>
      </c>
      <c r="D926" t="s">
        <v>29</v>
      </c>
      <c r="E926" t="s">
        <v>491</v>
      </c>
      <c r="F926" t="s">
        <v>8872</v>
      </c>
      <c r="G926" t="s">
        <v>8636</v>
      </c>
      <c r="H926" t="s">
        <v>16655</v>
      </c>
      <c r="I926" t="s">
        <v>8873</v>
      </c>
      <c r="J926" t="s">
        <v>16799</v>
      </c>
      <c r="K926" t="s">
        <v>8638</v>
      </c>
      <c r="L926" t="s">
        <v>8638</v>
      </c>
      <c r="M926" t="s">
        <v>8639</v>
      </c>
      <c r="N926" t="s">
        <v>61</v>
      </c>
      <c r="O926" t="s">
        <v>15341</v>
      </c>
      <c r="P926" t="s">
        <v>76</v>
      </c>
      <c r="Q926" t="s">
        <v>35</v>
      </c>
      <c r="R926" t="s">
        <v>21929</v>
      </c>
      <c r="S926" s="194" t="s">
        <v>235</v>
      </c>
      <c r="T926" t="s">
        <v>8640</v>
      </c>
      <c r="U926" t="s">
        <v>48</v>
      </c>
      <c r="V926" t="s">
        <v>49</v>
      </c>
      <c r="W926" t="s">
        <v>21930</v>
      </c>
      <c r="X926" s="127">
        <v>32768</v>
      </c>
      <c r="Y926" t="s">
        <v>258</v>
      </c>
      <c r="Z926" s="127">
        <v>44256</v>
      </c>
      <c r="AA926" s="127">
        <v>44561</v>
      </c>
      <c r="AB926" t="s">
        <v>8641</v>
      </c>
      <c r="AC926" t="s">
        <v>65</v>
      </c>
      <c r="AD926" t="s">
        <v>40</v>
      </c>
    </row>
    <row r="927" spans="1:30" x14ac:dyDescent="0.25">
      <c r="A927" t="s">
        <v>16800</v>
      </c>
      <c r="B927" t="s">
        <v>8634</v>
      </c>
      <c r="C927" t="s">
        <v>6849</v>
      </c>
      <c r="D927" t="s">
        <v>29</v>
      </c>
      <c r="E927" t="s">
        <v>491</v>
      </c>
      <c r="F927" t="s">
        <v>8874</v>
      </c>
      <c r="G927" t="s">
        <v>8636</v>
      </c>
      <c r="H927" t="s">
        <v>16655</v>
      </c>
      <c r="I927" t="s">
        <v>619</v>
      </c>
      <c r="J927" t="s">
        <v>16800</v>
      </c>
      <c r="K927" t="s">
        <v>8638</v>
      </c>
      <c r="L927" t="s">
        <v>8638</v>
      </c>
      <c r="M927" t="s">
        <v>8639</v>
      </c>
      <c r="N927" t="s">
        <v>61</v>
      </c>
      <c r="O927" t="s">
        <v>15341</v>
      </c>
      <c r="P927" t="s">
        <v>228</v>
      </c>
      <c r="Q927" t="s">
        <v>126</v>
      </c>
      <c r="R927" t="s">
        <v>390</v>
      </c>
      <c r="S927" s="194" t="s">
        <v>235</v>
      </c>
      <c r="T927" t="s">
        <v>8640</v>
      </c>
      <c r="U927" t="s">
        <v>48</v>
      </c>
      <c r="V927" t="s">
        <v>49</v>
      </c>
      <c r="W927" t="s">
        <v>21931</v>
      </c>
      <c r="X927" s="127">
        <v>32858</v>
      </c>
      <c r="Y927" t="s">
        <v>258</v>
      </c>
      <c r="Z927" s="127">
        <v>44256</v>
      </c>
      <c r="AA927" s="127">
        <v>44561</v>
      </c>
      <c r="AB927" t="s">
        <v>8641</v>
      </c>
      <c r="AC927" t="s">
        <v>65</v>
      </c>
      <c r="AD927" t="s">
        <v>40</v>
      </c>
    </row>
    <row r="928" spans="1:30" x14ac:dyDescent="0.25">
      <c r="A928" t="s">
        <v>16801</v>
      </c>
      <c r="B928" t="s">
        <v>8634</v>
      </c>
      <c r="C928" t="s">
        <v>6849</v>
      </c>
      <c r="D928" t="s">
        <v>29</v>
      </c>
      <c r="E928" t="s">
        <v>491</v>
      </c>
      <c r="F928" t="s">
        <v>8875</v>
      </c>
      <c r="G928" t="s">
        <v>8636</v>
      </c>
      <c r="H928" t="s">
        <v>16655</v>
      </c>
      <c r="I928" t="s">
        <v>8841</v>
      </c>
      <c r="J928" t="s">
        <v>16801</v>
      </c>
      <c r="K928" t="s">
        <v>8638</v>
      </c>
      <c r="L928" t="s">
        <v>8638</v>
      </c>
      <c r="M928" t="s">
        <v>8639</v>
      </c>
      <c r="N928" t="s">
        <v>61</v>
      </c>
      <c r="O928" t="s">
        <v>15341</v>
      </c>
      <c r="P928" t="s">
        <v>543</v>
      </c>
      <c r="Q928" t="s">
        <v>74</v>
      </c>
      <c r="R928" t="s">
        <v>614</v>
      </c>
      <c r="S928" s="194" t="s">
        <v>235</v>
      </c>
      <c r="T928" t="s">
        <v>8640</v>
      </c>
      <c r="U928" t="s">
        <v>48</v>
      </c>
      <c r="V928" t="s">
        <v>49</v>
      </c>
      <c r="W928" t="s">
        <v>21932</v>
      </c>
      <c r="X928" s="127">
        <v>32565</v>
      </c>
      <c r="Y928" t="s">
        <v>258</v>
      </c>
      <c r="Z928" s="127">
        <v>44256</v>
      </c>
      <c r="AA928" s="127">
        <v>44561</v>
      </c>
      <c r="AB928" t="s">
        <v>8641</v>
      </c>
      <c r="AC928" t="s">
        <v>65</v>
      </c>
      <c r="AD928" t="s">
        <v>40</v>
      </c>
    </row>
    <row r="929" spans="1:30" x14ac:dyDescent="0.25">
      <c r="A929" t="s">
        <v>16802</v>
      </c>
      <c r="B929" t="s">
        <v>8634</v>
      </c>
      <c r="C929" t="s">
        <v>6849</v>
      </c>
      <c r="D929" t="s">
        <v>29</v>
      </c>
      <c r="E929" t="s">
        <v>491</v>
      </c>
      <c r="F929" t="s">
        <v>8876</v>
      </c>
      <c r="G929" t="s">
        <v>8636</v>
      </c>
      <c r="H929" t="s">
        <v>16655</v>
      </c>
      <c r="I929" t="s">
        <v>8877</v>
      </c>
      <c r="J929" t="s">
        <v>16802</v>
      </c>
      <c r="K929" t="s">
        <v>8638</v>
      </c>
      <c r="L929" t="s">
        <v>8638</v>
      </c>
      <c r="M929" t="s">
        <v>8639</v>
      </c>
      <c r="N929" t="s">
        <v>61</v>
      </c>
      <c r="O929" t="s">
        <v>15341</v>
      </c>
      <c r="P929" t="s">
        <v>228</v>
      </c>
      <c r="Q929" t="s">
        <v>126</v>
      </c>
      <c r="R929" t="s">
        <v>21933</v>
      </c>
      <c r="S929" s="194" t="s">
        <v>235</v>
      </c>
      <c r="T929" t="s">
        <v>8640</v>
      </c>
      <c r="U929" t="s">
        <v>48</v>
      </c>
      <c r="V929" t="s">
        <v>49</v>
      </c>
      <c r="W929" t="s">
        <v>21934</v>
      </c>
      <c r="X929" s="127">
        <v>33566</v>
      </c>
      <c r="Y929" t="s">
        <v>258</v>
      </c>
      <c r="Z929" s="127">
        <v>44256</v>
      </c>
      <c r="AA929" s="127">
        <v>44561</v>
      </c>
      <c r="AB929" t="s">
        <v>8641</v>
      </c>
      <c r="AC929" t="s">
        <v>65</v>
      </c>
      <c r="AD929" t="s">
        <v>40</v>
      </c>
    </row>
    <row r="930" spans="1:30" x14ac:dyDescent="0.25">
      <c r="A930" t="s">
        <v>16803</v>
      </c>
      <c r="B930" t="s">
        <v>8634</v>
      </c>
      <c r="C930" t="s">
        <v>6849</v>
      </c>
      <c r="D930" t="s">
        <v>29</v>
      </c>
      <c r="E930" t="s">
        <v>491</v>
      </c>
      <c r="F930" t="s">
        <v>8878</v>
      </c>
      <c r="G930" t="s">
        <v>8636</v>
      </c>
      <c r="H930" t="s">
        <v>16655</v>
      </c>
      <c r="I930" t="s">
        <v>8879</v>
      </c>
      <c r="J930" t="s">
        <v>16803</v>
      </c>
      <c r="K930" t="s">
        <v>8638</v>
      </c>
      <c r="L930" t="s">
        <v>8638</v>
      </c>
      <c r="M930" t="s">
        <v>8639</v>
      </c>
      <c r="N930" t="s">
        <v>61</v>
      </c>
      <c r="O930" t="s">
        <v>15341</v>
      </c>
      <c r="P930" t="s">
        <v>76</v>
      </c>
      <c r="Q930" t="s">
        <v>35</v>
      </c>
      <c r="R930" t="s">
        <v>21935</v>
      </c>
      <c r="S930" s="194" t="s">
        <v>235</v>
      </c>
      <c r="T930" t="s">
        <v>8640</v>
      </c>
      <c r="U930" t="s">
        <v>48</v>
      </c>
      <c r="V930" t="s">
        <v>49</v>
      </c>
      <c r="W930" t="s">
        <v>21936</v>
      </c>
      <c r="X930" s="127">
        <v>33523</v>
      </c>
      <c r="Y930" t="s">
        <v>258</v>
      </c>
      <c r="Z930" s="127">
        <v>44470</v>
      </c>
      <c r="AA930" s="127">
        <v>44561</v>
      </c>
      <c r="AB930" t="s">
        <v>8641</v>
      </c>
      <c r="AC930" t="s">
        <v>65</v>
      </c>
      <c r="AD930" t="s">
        <v>40</v>
      </c>
    </row>
    <row r="931" spans="1:30" x14ac:dyDescent="0.25">
      <c r="A931" t="s">
        <v>16804</v>
      </c>
      <c r="B931" t="s">
        <v>8634</v>
      </c>
      <c r="C931" t="s">
        <v>6849</v>
      </c>
      <c r="D931" t="s">
        <v>29</v>
      </c>
      <c r="E931" t="s">
        <v>491</v>
      </c>
      <c r="F931" t="s">
        <v>9258</v>
      </c>
      <c r="G931" t="s">
        <v>8636</v>
      </c>
      <c r="H931" t="s">
        <v>16655</v>
      </c>
      <c r="I931" t="s">
        <v>9259</v>
      </c>
      <c r="J931" t="s">
        <v>16804</v>
      </c>
      <c r="K931" t="s">
        <v>8638</v>
      </c>
      <c r="L931" t="s">
        <v>8638</v>
      </c>
      <c r="M931" t="s">
        <v>8639</v>
      </c>
      <c r="N931" t="s">
        <v>61</v>
      </c>
      <c r="O931" t="s">
        <v>15341</v>
      </c>
      <c r="P931" t="s">
        <v>131</v>
      </c>
      <c r="Q931" t="s">
        <v>106</v>
      </c>
      <c r="R931" t="s">
        <v>21937</v>
      </c>
      <c r="S931" s="194" t="s">
        <v>235</v>
      </c>
      <c r="T931" t="s">
        <v>8640</v>
      </c>
      <c r="U931" t="s">
        <v>48</v>
      </c>
      <c r="V931" t="s">
        <v>49</v>
      </c>
      <c r="W931" t="s">
        <v>21938</v>
      </c>
      <c r="X931" s="127">
        <v>24680</v>
      </c>
      <c r="Y931" t="s">
        <v>258</v>
      </c>
      <c r="Z931" s="127">
        <v>44256</v>
      </c>
      <c r="AA931" s="127">
        <v>44561</v>
      </c>
      <c r="AB931" t="s">
        <v>8641</v>
      </c>
      <c r="AC931" t="s">
        <v>65</v>
      </c>
      <c r="AD931" t="s">
        <v>40</v>
      </c>
    </row>
    <row r="932" spans="1:30" x14ac:dyDescent="0.25">
      <c r="A932" t="s">
        <v>16805</v>
      </c>
      <c r="B932" t="s">
        <v>8634</v>
      </c>
      <c r="C932" t="s">
        <v>6849</v>
      </c>
      <c r="D932" t="s">
        <v>29</v>
      </c>
      <c r="E932" t="s">
        <v>491</v>
      </c>
      <c r="F932" t="s">
        <v>9082</v>
      </c>
      <c r="G932" t="s">
        <v>8636</v>
      </c>
      <c r="H932" t="s">
        <v>16655</v>
      </c>
      <c r="I932" t="s">
        <v>9083</v>
      </c>
      <c r="J932" t="s">
        <v>16805</v>
      </c>
      <c r="K932" t="s">
        <v>8638</v>
      </c>
      <c r="L932" t="s">
        <v>8638</v>
      </c>
      <c r="M932" t="s">
        <v>8639</v>
      </c>
      <c r="N932" t="s">
        <v>61</v>
      </c>
      <c r="O932" t="s">
        <v>15341</v>
      </c>
      <c r="P932" t="s">
        <v>75</v>
      </c>
      <c r="Q932" t="s">
        <v>383</v>
      </c>
      <c r="R932" t="s">
        <v>21589</v>
      </c>
      <c r="S932" s="194" t="s">
        <v>235</v>
      </c>
      <c r="T932" t="s">
        <v>8640</v>
      </c>
      <c r="U932" t="s">
        <v>48</v>
      </c>
      <c r="V932" t="s">
        <v>49</v>
      </c>
      <c r="W932" t="s">
        <v>21939</v>
      </c>
      <c r="X932" s="127">
        <v>33240</v>
      </c>
      <c r="Y932" t="s">
        <v>258</v>
      </c>
      <c r="Z932" s="127">
        <v>44256</v>
      </c>
      <c r="AA932" s="127">
        <v>44561</v>
      </c>
      <c r="AB932" t="s">
        <v>8641</v>
      </c>
      <c r="AC932" t="s">
        <v>65</v>
      </c>
      <c r="AD932" t="s">
        <v>40</v>
      </c>
    </row>
    <row r="933" spans="1:30" x14ac:dyDescent="0.25">
      <c r="A933" t="s">
        <v>16806</v>
      </c>
      <c r="B933" t="s">
        <v>8634</v>
      </c>
      <c r="C933" t="s">
        <v>6849</v>
      </c>
      <c r="D933" t="s">
        <v>29</v>
      </c>
      <c r="E933" t="s">
        <v>491</v>
      </c>
      <c r="F933" t="s">
        <v>9078</v>
      </c>
      <c r="G933" t="s">
        <v>8636</v>
      </c>
      <c r="H933" t="s">
        <v>16655</v>
      </c>
      <c r="I933" t="s">
        <v>9079</v>
      </c>
      <c r="J933" t="s">
        <v>16806</v>
      </c>
      <c r="K933" t="s">
        <v>8638</v>
      </c>
      <c r="L933" t="s">
        <v>8638</v>
      </c>
      <c r="M933" t="s">
        <v>8639</v>
      </c>
      <c r="N933" t="s">
        <v>61</v>
      </c>
      <c r="O933" t="s">
        <v>15341</v>
      </c>
      <c r="P933" t="s">
        <v>6501</v>
      </c>
      <c r="Q933" t="s">
        <v>6501</v>
      </c>
      <c r="R933" t="s">
        <v>454</v>
      </c>
      <c r="S933" s="194" t="s">
        <v>235</v>
      </c>
      <c r="T933" t="s">
        <v>8640</v>
      </c>
      <c r="U933" t="s">
        <v>48</v>
      </c>
      <c r="V933" t="s">
        <v>49</v>
      </c>
      <c r="W933" t="s">
        <v>21940</v>
      </c>
      <c r="X933" s="127">
        <v>32752</v>
      </c>
      <c r="Y933" t="s">
        <v>258</v>
      </c>
      <c r="Z933" s="127">
        <v>44256</v>
      </c>
      <c r="AA933" s="127">
        <v>44561</v>
      </c>
      <c r="AB933" t="s">
        <v>8641</v>
      </c>
      <c r="AC933" t="s">
        <v>65</v>
      </c>
      <c r="AD933" t="s">
        <v>40</v>
      </c>
    </row>
    <row r="934" spans="1:30" x14ac:dyDescent="0.25">
      <c r="A934" t="s">
        <v>16807</v>
      </c>
      <c r="B934" t="s">
        <v>8634</v>
      </c>
      <c r="C934" t="s">
        <v>6849</v>
      </c>
      <c r="D934" t="s">
        <v>29</v>
      </c>
      <c r="E934" t="s">
        <v>491</v>
      </c>
      <c r="F934" t="s">
        <v>9084</v>
      </c>
      <c r="G934" t="s">
        <v>8636</v>
      </c>
      <c r="H934" t="s">
        <v>16655</v>
      </c>
      <c r="I934" t="s">
        <v>9085</v>
      </c>
      <c r="J934" t="s">
        <v>16807</v>
      </c>
      <c r="K934" t="s">
        <v>8638</v>
      </c>
      <c r="L934" t="s">
        <v>8638</v>
      </c>
      <c r="M934" t="s">
        <v>8639</v>
      </c>
      <c r="N934" t="s">
        <v>61</v>
      </c>
      <c r="O934" t="s">
        <v>15341</v>
      </c>
      <c r="P934" t="s">
        <v>75</v>
      </c>
      <c r="Q934" t="s">
        <v>9086</v>
      </c>
      <c r="R934" t="s">
        <v>21941</v>
      </c>
      <c r="S934" s="194" t="s">
        <v>235</v>
      </c>
      <c r="T934" t="s">
        <v>8640</v>
      </c>
      <c r="U934" t="s">
        <v>48</v>
      </c>
      <c r="V934" t="s">
        <v>49</v>
      </c>
      <c r="W934" t="s">
        <v>21942</v>
      </c>
      <c r="X934" s="127">
        <v>30578</v>
      </c>
      <c r="Y934" t="s">
        <v>258</v>
      </c>
      <c r="Z934" s="127">
        <v>44256</v>
      </c>
      <c r="AA934" s="127">
        <v>44561</v>
      </c>
      <c r="AB934" t="s">
        <v>8641</v>
      </c>
      <c r="AC934" t="s">
        <v>65</v>
      </c>
      <c r="AD934" t="s">
        <v>40</v>
      </c>
    </row>
    <row r="935" spans="1:30" x14ac:dyDescent="0.25">
      <c r="A935" t="s">
        <v>16808</v>
      </c>
      <c r="B935" t="s">
        <v>8634</v>
      </c>
      <c r="C935" t="s">
        <v>6849</v>
      </c>
      <c r="D935" t="s">
        <v>29</v>
      </c>
      <c r="E935" t="s">
        <v>541</v>
      </c>
      <c r="F935" t="s">
        <v>9087</v>
      </c>
      <c r="G935" t="s">
        <v>8636</v>
      </c>
      <c r="H935" t="s">
        <v>16655</v>
      </c>
      <c r="I935" t="s">
        <v>9088</v>
      </c>
      <c r="J935" t="s">
        <v>16808</v>
      </c>
      <c r="K935" t="s">
        <v>8638</v>
      </c>
      <c r="L935" t="s">
        <v>8638</v>
      </c>
      <c r="M935" t="s">
        <v>8639</v>
      </c>
      <c r="N935" t="s">
        <v>61</v>
      </c>
      <c r="O935" t="s">
        <v>15341</v>
      </c>
      <c r="P935" t="s">
        <v>1018</v>
      </c>
      <c r="Q935" t="s">
        <v>57</v>
      </c>
      <c r="R935" t="s">
        <v>21943</v>
      </c>
      <c r="S935" s="194" t="s">
        <v>235</v>
      </c>
      <c r="T935" t="s">
        <v>8640</v>
      </c>
      <c r="U935" t="s">
        <v>48</v>
      </c>
      <c r="V935" t="s">
        <v>49</v>
      </c>
      <c r="W935" t="s">
        <v>21944</v>
      </c>
      <c r="X935" s="127">
        <v>37725</v>
      </c>
      <c r="Y935" t="s">
        <v>258</v>
      </c>
      <c r="Z935" s="127">
        <v>44501</v>
      </c>
      <c r="AA935" s="127">
        <v>44561</v>
      </c>
      <c r="AB935" t="s">
        <v>8641</v>
      </c>
      <c r="AC935" t="s">
        <v>65</v>
      </c>
      <c r="AD935" t="s">
        <v>40</v>
      </c>
    </row>
    <row r="936" spans="1:30" x14ac:dyDescent="0.25">
      <c r="A936" t="s">
        <v>16809</v>
      </c>
      <c r="B936" t="s">
        <v>8634</v>
      </c>
      <c r="C936" t="s">
        <v>6849</v>
      </c>
      <c r="D936" t="s">
        <v>29</v>
      </c>
      <c r="E936" t="s">
        <v>491</v>
      </c>
      <c r="F936" t="s">
        <v>9089</v>
      </c>
      <c r="G936" t="s">
        <v>8636</v>
      </c>
      <c r="H936" t="s">
        <v>16655</v>
      </c>
      <c r="I936" t="s">
        <v>9090</v>
      </c>
      <c r="J936" t="s">
        <v>16809</v>
      </c>
      <c r="K936" t="s">
        <v>8638</v>
      </c>
      <c r="L936" t="s">
        <v>8638</v>
      </c>
      <c r="M936" t="s">
        <v>8639</v>
      </c>
      <c r="N936" t="s">
        <v>61</v>
      </c>
      <c r="O936" t="s">
        <v>15341</v>
      </c>
      <c r="P936" t="s">
        <v>230</v>
      </c>
      <c r="Q936" t="s">
        <v>308</v>
      </c>
      <c r="R936" t="s">
        <v>21945</v>
      </c>
      <c r="S936" s="194" t="s">
        <v>235</v>
      </c>
      <c r="T936" t="s">
        <v>8640</v>
      </c>
      <c r="U936" t="s">
        <v>48</v>
      </c>
      <c r="V936" t="s">
        <v>49</v>
      </c>
      <c r="W936" t="s">
        <v>21946</v>
      </c>
      <c r="X936" s="127">
        <v>31007</v>
      </c>
      <c r="Y936" t="s">
        <v>258</v>
      </c>
      <c r="Z936" s="127">
        <v>44256</v>
      </c>
      <c r="AA936" s="127">
        <v>44561</v>
      </c>
      <c r="AB936" t="s">
        <v>8641</v>
      </c>
      <c r="AC936" t="s">
        <v>65</v>
      </c>
      <c r="AD936" t="s">
        <v>40</v>
      </c>
    </row>
    <row r="937" spans="1:30" x14ac:dyDescent="0.25">
      <c r="A937" t="s">
        <v>16810</v>
      </c>
      <c r="B937" t="s">
        <v>8634</v>
      </c>
      <c r="C937" t="s">
        <v>6849</v>
      </c>
      <c r="D937" t="s">
        <v>29</v>
      </c>
      <c r="E937" t="s">
        <v>541</v>
      </c>
      <c r="F937" t="s">
        <v>9091</v>
      </c>
      <c r="G937" t="s">
        <v>8636</v>
      </c>
      <c r="H937" t="s">
        <v>16655</v>
      </c>
      <c r="I937" t="s">
        <v>9092</v>
      </c>
      <c r="J937" t="s">
        <v>16810</v>
      </c>
      <c r="K937" t="s">
        <v>8638</v>
      </c>
      <c r="L937" t="s">
        <v>8638</v>
      </c>
      <c r="M937" t="s">
        <v>8639</v>
      </c>
      <c r="N937" t="s">
        <v>61</v>
      </c>
      <c r="O937" t="s">
        <v>15341</v>
      </c>
      <c r="P937" t="s">
        <v>57</v>
      </c>
      <c r="Q937" t="s">
        <v>2850</v>
      </c>
      <c r="R937" t="s">
        <v>21947</v>
      </c>
      <c r="S937" s="194" t="s">
        <v>235</v>
      </c>
      <c r="T937" t="s">
        <v>8640</v>
      </c>
      <c r="U937" t="s">
        <v>48</v>
      </c>
      <c r="V937" t="s">
        <v>49</v>
      </c>
      <c r="W937" t="s">
        <v>21948</v>
      </c>
      <c r="X937" s="127">
        <v>30198</v>
      </c>
      <c r="Y937" t="s">
        <v>258</v>
      </c>
      <c r="Z937" s="127">
        <v>44256</v>
      </c>
      <c r="AA937" s="127">
        <v>44561</v>
      </c>
      <c r="AB937" t="s">
        <v>8641</v>
      </c>
      <c r="AC937" t="s">
        <v>65</v>
      </c>
      <c r="AD937" t="s">
        <v>40</v>
      </c>
    </row>
    <row r="938" spans="1:30" x14ac:dyDescent="0.25">
      <c r="A938" t="s">
        <v>16811</v>
      </c>
      <c r="B938" t="s">
        <v>8634</v>
      </c>
      <c r="C938" t="s">
        <v>6849</v>
      </c>
      <c r="D938" t="s">
        <v>29</v>
      </c>
      <c r="E938" t="s">
        <v>541</v>
      </c>
      <c r="F938" t="s">
        <v>9249</v>
      </c>
      <c r="G938" t="s">
        <v>8636</v>
      </c>
      <c r="H938" t="s">
        <v>16655</v>
      </c>
      <c r="I938" t="s">
        <v>9250</v>
      </c>
      <c r="J938" t="s">
        <v>16811</v>
      </c>
      <c r="K938" t="s">
        <v>8638</v>
      </c>
      <c r="L938" t="s">
        <v>8638</v>
      </c>
      <c r="M938" t="s">
        <v>8639</v>
      </c>
      <c r="N938" t="s">
        <v>61</v>
      </c>
      <c r="O938" t="s">
        <v>15341</v>
      </c>
      <c r="P938" t="s">
        <v>75</v>
      </c>
      <c r="Q938" t="s">
        <v>106</v>
      </c>
      <c r="R938" t="s">
        <v>676</v>
      </c>
      <c r="S938" s="194" t="s">
        <v>235</v>
      </c>
      <c r="T938" t="s">
        <v>8640</v>
      </c>
      <c r="U938" t="s">
        <v>48</v>
      </c>
      <c r="V938" t="s">
        <v>49</v>
      </c>
      <c r="W938" t="s">
        <v>21949</v>
      </c>
      <c r="X938" s="127">
        <v>34766</v>
      </c>
      <c r="Y938" t="s">
        <v>258</v>
      </c>
      <c r="Z938" s="127">
        <v>44256</v>
      </c>
      <c r="AA938" s="127">
        <v>44561</v>
      </c>
      <c r="AB938" t="s">
        <v>8641</v>
      </c>
      <c r="AC938" t="s">
        <v>65</v>
      </c>
      <c r="AD938" t="s">
        <v>40</v>
      </c>
    </row>
    <row r="939" spans="1:30" x14ac:dyDescent="0.25">
      <c r="A939" t="s">
        <v>16812</v>
      </c>
      <c r="B939" t="s">
        <v>8634</v>
      </c>
      <c r="C939" t="s">
        <v>6849</v>
      </c>
      <c r="D939" t="s">
        <v>29</v>
      </c>
      <c r="E939" t="s">
        <v>491</v>
      </c>
      <c r="F939" t="s">
        <v>9096</v>
      </c>
      <c r="G939" t="s">
        <v>8636</v>
      </c>
      <c r="H939" t="s">
        <v>16655</v>
      </c>
      <c r="I939" t="s">
        <v>9097</v>
      </c>
      <c r="J939" t="s">
        <v>16812</v>
      </c>
      <c r="K939" t="s">
        <v>8638</v>
      </c>
      <c r="L939" t="s">
        <v>8638</v>
      </c>
      <c r="M939" t="s">
        <v>8639</v>
      </c>
      <c r="N939" t="s">
        <v>61</v>
      </c>
      <c r="O939" t="s">
        <v>15341</v>
      </c>
      <c r="P939" t="s">
        <v>139</v>
      </c>
      <c r="Q939" t="s">
        <v>68</v>
      </c>
      <c r="R939" t="s">
        <v>21950</v>
      </c>
      <c r="S939" s="194" t="s">
        <v>235</v>
      </c>
      <c r="T939" t="s">
        <v>8640</v>
      </c>
      <c r="U939" t="s">
        <v>48</v>
      </c>
      <c r="V939" t="s">
        <v>49</v>
      </c>
      <c r="W939" t="s">
        <v>21951</v>
      </c>
      <c r="X939" s="127">
        <v>27693</v>
      </c>
      <c r="Y939" t="s">
        <v>258</v>
      </c>
      <c r="Z939" s="127">
        <v>44256</v>
      </c>
      <c r="AA939" s="127">
        <v>44561</v>
      </c>
      <c r="AB939" t="s">
        <v>8641</v>
      </c>
      <c r="AC939" t="s">
        <v>65</v>
      </c>
      <c r="AD939" t="s">
        <v>40</v>
      </c>
    </row>
    <row r="940" spans="1:30" x14ac:dyDescent="0.25">
      <c r="A940" t="s">
        <v>16813</v>
      </c>
      <c r="B940" t="s">
        <v>8634</v>
      </c>
      <c r="C940" t="s">
        <v>6849</v>
      </c>
      <c r="D940" t="s">
        <v>29</v>
      </c>
      <c r="E940" t="s">
        <v>491</v>
      </c>
      <c r="F940" t="s">
        <v>9098</v>
      </c>
      <c r="G940" t="s">
        <v>8636</v>
      </c>
      <c r="H940" t="s">
        <v>16655</v>
      </c>
      <c r="I940" t="s">
        <v>9099</v>
      </c>
      <c r="J940" t="s">
        <v>16813</v>
      </c>
      <c r="K940" t="s">
        <v>8638</v>
      </c>
      <c r="L940" t="s">
        <v>8638</v>
      </c>
      <c r="M940" t="s">
        <v>8639</v>
      </c>
      <c r="N940" t="s">
        <v>61</v>
      </c>
      <c r="O940" t="s">
        <v>15341</v>
      </c>
      <c r="P940" t="s">
        <v>571</v>
      </c>
      <c r="Q940" t="s">
        <v>126</v>
      </c>
      <c r="R940" t="s">
        <v>21952</v>
      </c>
      <c r="S940" s="194" t="s">
        <v>235</v>
      </c>
      <c r="T940" t="s">
        <v>8640</v>
      </c>
      <c r="U940" t="s">
        <v>48</v>
      </c>
      <c r="V940" t="s">
        <v>49</v>
      </c>
      <c r="W940" t="s">
        <v>21953</v>
      </c>
      <c r="X940" s="127">
        <v>30510</v>
      </c>
      <c r="Y940" t="s">
        <v>258</v>
      </c>
      <c r="Z940" s="127">
        <v>44256</v>
      </c>
      <c r="AA940" s="127">
        <v>44561</v>
      </c>
      <c r="AB940" t="s">
        <v>8641</v>
      </c>
      <c r="AC940" t="s">
        <v>65</v>
      </c>
      <c r="AD940" t="s">
        <v>40</v>
      </c>
    </row>
    <row r="941" spans="1:30" x14ac:dyDescent="0.25">
      <c r="A941" t="s">
        <v>16814</v>
      </c>
      <c r="B941" t="s">
        <v>8634</v>
      </c>
      <c r="C941" t="s">
        <v>6849</v>
      </c>
      <c r="D941" t="s">
        <v>29</v>
      </c>
      <c r="E941" t="s">
        <v>491</v>
      </c>
      <c r="F941" t="s">
        <v>9102</v>
      </c>
      <c r="G941" t="s">
        <v>8636</v>
      </c>
      <c r="H941" t="s">
        <v>16655</v>
      </c>
      <c r="I941" t="s">
        <v>9103</v>
      </c>
      <c r="J941" t="s">
        <v>16814</v>
      </c>
      <c r="K941" t="s">
        <v>8638</v>
      </c>
      <c r="L941" t="s">
        <v>8638</v>
      </c>
      <c r="M941" t="s">
        <v>8639</v>
      </c>
      <c r="N941" t="s">
        <v>61</v>
      </c>
      <c r="O941" t="s">
        <v>15341</v>
      </c>
      <c r="P941" t="s">
        <v>126</v>
      </c>
      <c r="Q941" t="s">
        <v>648</v>
      </c>
      <c r="R941" t="s">
        <v>21954</v>
      </c>
      <c r="S941" s="194" t="s">
        <v>235</v>
      </c>
      <c r="T941" t="s">
        <v>8640</v>
      </c>
      <c r="U941" t="s">
        <v>48</v>
      </c>
      <c r="V941" t="s">
        <v>49</v>
      </c>
      <c r="W941" t="s">
        <v>21955</v>
      </c>
      <c r="X941" s="127">
        <v>33385</v>
      </c>
      <c r="Y941" t="s">
        <v>258</v>
      </c>
      <c r="Z941" s="127">
        <v>44256</v>
      </c>
      <c r="AA941" s="127">
        <v>44561</v>
      </c>
      <c r="AB941" t="s">
        <v>8641</v>
      </c>
      <c r="AC941" t="s">
        <v>65</v>
      </c>
      <c r="AD941" t="s">
        <v>40</v>
      </c>
    </row>
    <row r="942" spans="1:30" x14ac:dyDescent="0.25">
      <c r="A942" t="s">
        <v>16815</v>
      </c>
      <c r="B942" t="s">
        <v>8634</v>
      </c>
      <c r="C942" t="s">
        <v>6849</v>
      </c>
      <c r="D942" t="s">
        <v>29</v>
      </c>
      <c r="E942" t="s">
        <v>491</v>
      </c>
      <c r="F942" t="s">
        <v>9100</v>
      </c>
      <c r="G942" t="s">
        <v>8636</v>
      </c>
      <c r="H942" t="s">
        <v>16655</v>
      </c>
      <c r="I942" t="s">
        <v>9101</v>
      </c>
      <c r="J942" t="s">
        <v>16815</v>
      </c>
      <c r="K942" t="s">
        <v>8638</v>
      </c>
      <c r="L942" t="s">
        <v>8638</v>
      </c>
      <c r="M942" t="s">
        <v>8639</v>
      </c>
      <c r="N942" t="s">
        <v>61</v>
      </c>
      <c r="O942" t="s">
        <v>15341</v>
      </c>
      <c r="P942" t="s">
        <v>416</v>
      </c>
      <c r="Q942" t="s">
        <v>75</v>
      </c>
      <c r="R942" t="s">
        <v>21956</v>
      </c>
      <c r="S942" s="194" t="s">
        <v>235</v>
      </c>
      <c r="T942" t="s">
        <v>8640</v>
      </c>
      <c r="U942" t="s">
        <v>48</v>
      </c>
      <c r="V942" t="s">
        <v>49</v>
      </c>
      <c r="W942" t="s">
        <v>21957</v>
      </c>
      <c r="X942" s="127">
        <v>33206</v>
      </c>
      <c r="Y942" t="s">
        <v>258</v>
      </c>
      <c r="Z942" s="127">
        <v>44256</v>
      </c>
      <c r="AA942" s="127">
        <v>44561</v>
      </c>
      <c r="AB942" t="s">
        <v>8641</v>
      </c>
      <c r="AC942" t="s">
        <v>65</v>
      </c>
      <c r="AD942" t="s">
        <v>40</v>
      </c>
    </row>
    <row r="943" spans="1:30" x14ac:dyDescent="0.25">
      <c r="A943" t="s">
        <v>16816</v>
      </c>
      <c r="B943" t="s">
        <v>8634</v>
      </c>
      <c r="C943" t="s">
        <v>6849</v>
      </c>
      <c r="D943" t="s">
        <v>29</v>
      </c>
      <c r="E943" t="s">
        <v>491</v>
      </c>
      <c r="F943" t="s">
        <v>9104</v>
      </c>
      <c r="G943" t="s">
        <v>8636</v>
      </c>
      <c r="H943" t="s">
        <v>16655</v>
      </c>
      <c r="I943" t="s">
        <v>9105</v>
      </c>
      <c r="J943" t="s">
        <v>16816</v>
      </c>
      <c r="K943" t="s">
        <v>8638</v>
      </c>
      <c r="L943" t="s">
        <v>8638</v>
      </c>
      <c r="M943" t="s">
        <v>8639</v>
      </c>
      <c r="N943" t="s">
        <v>61</v>
      </c>
      <c r="O943" t="s">
        <v>15341</v>
      </c>
      <c r="P943" t="s">
        <v>75</v>
      </c>
      <c r="Q943" t="s">
        <v>438</v>
      </c>
      <c r="R943" t="s">
        <v>21958</v>
      </c>
      <c r="S943" s="194" t="s">
        <v>235</v>
      </c>
      <c r="T943" t="s">
        <v>8640</v>
      </c>
      <c r="U943" t="s">
        <v>48</v>
      </c>
      <c r="V943" t="s">
        <v>49</v>
      </c>
      <c r="W943" t="s">
        <v>21959</v>
      </c>
      <c r="X943" s="127">
        <v>28044</v>
      </c>
      <c r="Y943" t="s">
        <v>258</v>
      </c>
      <c r="Z943" s="127">
        <v>44256</v>
      </c>
      <c r="AA943" s="127">
        <v>44561</v>
      </c>
      <c r="AB943" t="s">
        <v>8641</v>
      </c>
      <c r="AC943" t="s">
        <v>65</v>
      </c>
      <c r="AD943" t="s">
        <v>40</v>
      </c>
    </row>
    <row r="944" spans="1:30" x14ac:dyDescent="0.25">
      <c r="A944" t="s">
        <v>16817</v>
      </c>
      <c r="B944" t="s">
        <v>8634</v>
      </c>
      <c r="C944" t="s">
        <v>6849</v>
      </c>
      <c r="D944" t="s">
        <v>29</v>
      </c>
      <c r="E944" t="s">
        <v>491</v>
      </c>
      <c r="F944" t="s">
        <v>8880</v>
      </c>
      <c r="G944" t="s">
        <v>8636</v>
      </c>
      <c r="H944" t="s">
        <v>16655</v>
      </c>
      <c r="I944" t="s">
        <v>8881</v>
      </c>
      <c r="J944" t="s">
        <v>16817</v>
      </c>
      <c r="K944" t="s">
        <v>8638</v>
      </c>
      <c r="L944" t="s">
        <v>8638</v>
      </c>
      <c r="M944" t="s">
        <v>8639</v>
      </c>
      <c r="N944" t="s">
        <v>61</v>
      </c>
      <c r="O944" t="s">
        <v>15341</v>
      </c>
      <c r="P944" t="s">
        <v>330</v>
      </c>
      <c r="Q944" t="s">
        <v>106</v>
      </c>
      <c r="R944" t="s">
        <v>21960</v>
      </c>
      <c r="S944" s="194" t="s">
        <v>235</v>
      </c>
      <c r="T944" t="s">
        <v>8640</v>
      </c>
      <c r="U944" t="s">
        <v>48</v>
      </c>
      <c r="V944" t="s">
        <v>49</v>
      </c>
      <c r="W944" t="s">
        <v>21961</v>
      </c>
      <c r="X944" s="127">
        <v>32531</v>
      </c>
      <c r="Y944" t="s">
        <v>258</v>
      </c>
      <c r="Z944" s="127">
        <v>44256</v>
      </c>
      <c r="AA944" s="127">
        <v>44561</v>
      </c>
      <c r="AB944" t="s">
        <v>8641</v>
      </c>
      <c r="AC944" t="s">
        <v>65</v>
      </c>
      <c r="AD944" t="s">
        <v>40</v>
      </c>
    </row>
    <row r="945" spans="1:30" x14ac:dyDescent="0.25">
      <c r="A945" t="s">
        <v>16818</v>
      </c>
      <c r="B945" t="s">
        <v>8634</v>
      </c>
      <c r="C945" t="s">
        <v>6849</v>
      </c>
      <c r="D945" t="s">
        <v>29</v>
      </c>
      <c r="E945" t="s">
        <v>491</v>
      </c>
      <c r="F945" t="s">
        <v>8882</v>
      </c>
      <c r="G945" t="s">
        <v>8636</v>
      </c>
      <c r="H945" t="s">
        <v>16655</v>
      </c>
      <c r="I945" t="s">
        <v>8883</v>
      </c>
      <c r="J945" t="s">
        <v>16818</v>
      </c>
      <c r="K945" t="s">
        <v>8638</v>
      </c>
      <c r="L945" t="s">
        <v>8638</v>
      </c>
      <c r="M945" t="s">
        <v>8639</v>
      </c>
      <c r="N945" t="s">
        <v>61</v>
      </c>
      <c r="O945" t="s">
        <v>15341</v>
      </c>
      <c r="P945" t="s">
        <v>7459</v>
      </c>
      <c r="Q945" t="s">
        <v>106</v>
      </c>
      <c r="R945" t="s">
        <v>21962</v>
      </c>
      <c r="S945" s="194" t="s">
        <v>235</v>
      </c>
      <c r="T945" t="s">
        <v>8640</v>
      </c>
      <c r="U945" t="s">
        <v>48</v>
      </c>
      <c r="V945" t="s">
        <v>49</v>
      </c>
      <c r="W945" t="s">
        <v>21963</v>
      </c>
      <c r="X945" s="127">
        <v>33535</v>
      </c>
      <c r="Y945" t="s">
        <v>258</v>
      </c>
      <c r="Z945" s="127">
        <v>44256</v>
      </c>
      <c r="AA945" s="127">
        <v>44561</v>
      </c>
      <c r="AB945" t="s">
        <v>8641</v>
      </c>
      <c r="AC945" t="s">
        <v>65</v>
      </c>
      <c r="AD945" t="s">
        <v>40</v>
      </c>
    </row>
    <row r="946" spans="1:30" x14ac:dyDescent="0.25">
      <c r="A946" t="s">
        <v>16819</v>
      </c>
      <c r="B946" t="s">
        <v>8634</v>
      </c>
      <c r="C946" t="s">
        <v>6849</v>
      </c>
      <c r="D946" t="s">
        <v>29</v>
      </c>
      <c r="E946" t="s">
        <v>491</v>
      </c>
      <c r="F946" t="s">
        <v>8884</v>
      </c>
      <c r="G946" t="s">
        <v>8636</v>
      </c>
      <c r="H946" t="s">
        <v>16655</v>
      </c>
      <c r="I946" t="s">
        <v>8885</v>
      </c>
      <c r="J946" t="s">
        <v>16819</v>
      </c>
      <c r="K946" t="s">
        <v>8638</v>
      </c>
      <c r="L946" t="s">
        <v>8638</v>
      </c>
      <c r="M946" t="s">
        <v>8639</v>
      </c>
      <c r="N946" t="s">
        <v>61</v>
      </c>
      <c r="O946" t="s">
        <v>15341</v>
      </c>
      <c r="P946" t="s">
        <v>158</v>
      </c>
      <c r="Q946" t="s">
        <v>126</v>
      </c>
      <c r="R946" t="s">
        <v>21964</v>
      </c>
      <c r="S946" s="194" t="s">
        <v>235</v>
      </c>
      <c r="T946" t="s">
        <v>8640</v>
      </c>
      <c r="U946" t="s">
        <v>48</v>
      </c>
      <c r="V946" t="s">
        <v>49</v>
      </c>
      <c r="W946" t="s">
        <v>21965</v>
      </c>
      <c r="X946" s="127">
        <v>28461</v>
      </c>
      <c r="Y946" t="s">
        <v>258</v>
      </c>
      <c r="Z946" s="127">
        <v>44256</v>
      </c>
      <c r="AA946" s="127">
        <v>44561</v>
      </c>
      <c r="AB946" t="s">
        <v>8641</v>
      </c>
      <c r="AC946" t="s">
        <v>65</v>
      </c>
      <c r="AD946" t="s">
        <v>40</v>
      </c>
    </row>
    <row r="947" spans="1:30" x14ac:dyDescent="0.25">
      <c r="A947" t="s">
        <v>16820</v>
      </c>
      <c r="B947" t="s">
        <v>8634</v>
      </c>
      <c r="C947" t="s">
        <v>6849</v>
      </c>
      <c r="D947" t="s">
        <v>29</v>
      </c>
      <c r="E947" t="s">
        <v>491</v>
      </c>
      <c r="F947" t="s">
        <v>8886</v>
      </c>
      <c r="G947" t="s">
        <v>8636</v>
      </c>
      <c r="H947" t="s">
        <v>16655</v>
      </c>
      <c r="I947" t="s">
        <v>8887</v>
      </c>
      <c r="J947" t="s">
        <v>16820</v>
      </c>
      <c r="K947" t="s">
        <v>8638</v>
      </c>
      <c r="L947" t="s">
        <v>8638</v>
      </c>
      <c r="M947" t="s">
        <v>8639</v>
      </c>
      <c r="N947" t="s">
        <v>61</v>
      </c>
      <c r="O947" t="s">
        <v>15341</v>
      </c>
      <c r="P947" t="s">
        <v>549</v>
      </c>
      <c r="Q947" t="s">
        <v>158</v>
      </c>
      <c r="R947" t="s">
        <v>110</v>
      </c>
      <c r="S947" s="194" t="s">
        <v>235</v>
      </c>
      <c r="T947" t="s">
        <v>8640</v>
      </c>
      <c r="U947" t="s">
        <v>48</v>
      </c>
      <c r="V947" t="s">
        <v>49</v>
      </c>
      <c r="W947" t="s">
        <v>21966</v>
      </c>
      <c r="X947" s="127">
        <v>29256</v>
      </c>
      <c r="Y947" t="s">
        <v>258</v>
      </c>
      <c r="Z947" s="127">
        <v>44256</v>
      </c>
      <c r="AA947" s="127">
        <v>44561</v>
      </c>
      <c r="AB947" t="s">
        <v>8641</v>
      </c>
      <c r="AC947" t="s">
        <v>65</v>
      </c>
      <c r="AD947" t="s">
        <v>40</v>
      </c>
    </row>
    <row r="948" spans="1:30" x14ac:dyDescent="0.25">
      <c r="A948" t="s">
        <v>16821</v>
      </c>
      <c r="B948" t="s">
        <v>8634</v>
      </c>
      <c r="C948" t="s">
        <v>6849</v>
      </c>
      <c r="D948" t="s">
        <v>29</v>
      </c>
      <c r="E948" t="s">
        <v>491</v>
      </c>
      <c r="F948" t="s">
        <v>8888</v>
      </c>
      <c r="G948" t="s">
        <v>8636</v>
      </c>
      <c r="H948" t="s">
        <v>16655</v>
      </c>
      <c r="I948" t="s">
        <v>8889</v>
      </c>
      <c r="J948" t="s">
        <v>16821</v>
      </c>
      <c r="K948" t="s">
        <v>8638</v>
      </c>
      <c r="L948" t="s">
        <v>8638</v>
      </c>
      <c r="M948" t="s">
        <v>8639</v>
      </c>
      <c r="N948" t="s">
        <v>61</v>
      </c>
      <c r="O948" t="s">
        <v>15341</v>
      </c>
      <c r="P948" t="s">
        <v>45</v>
      </c>
      <c r="Q948" t="s">
        <v>608</v>
      </c>
      <c r="R948" t="s">
        <v>189</v>
      </c>
      <c r="S948" s="194" t="s">
        <v>235</v>
      </c>
      <c r="T948" t="s">
        <v>8640</v>
      </c>
      <c r="U948" t="s">
        <v>48</v>
      </c>
      <c r="V948" t="s">
        <v>49</v>
      </c>
      <c r="W948" t="s">
        <v>21967</v>
      </c>
      <c r="X948" s="127">
        <v>30056</v>
      </c>
      <c r="Y948" t="s">
        <v>258</v>
      </c>
      <c r="Z948" s="127">
        <v>44256</v>
      </c>
      <c r="AA948" s="127">
        <v>44561</v>
      </c>
      <c r="AB948" t="s">
        <v>8641</v>
      </c>
      <c r="AC948" t="s">
        <v>65</v>
      </c>
      <c r="AD948" t="s">
        <v>40</v>
      </c>
    </row>
    <row r="949" spans="1:30" x14ac:dyDescent="0.25">
      <c r="A949" t="s">
        <v>16822</v>
      </c>
      <c r="B949" t="s">
        <v>8634</v>
      </c>
      <c r="C949" t="s">
        <v>6849</v>
      </c>
      <c r="D949" t="s">
        <v>29</v>
      </c>
      <c r="E949" t="s">
        <v>491</v>
      </c>
      <c r="F949" t="s">
        <v>8890</v>
      </c>
      <c r="G949" t="s">
        <v>8636</v>
      </c>
      <c r="H949" t="s">
        <v>16655</v>
      </c>
      <c r="I949" t="s">
        <v>8891</v>
      </c>
      <c r="J949" t="s">
        <v>16822</v>
      </c>
      <c r="K949" t="s">
        <v>8638</v>
      </c>
      <c r="L949" t="s">
        <v>8638</v>
      </c>
      <c r="M949" t="s">
        <v>8639</v>
      </c>
      <c r="N949" t="s">
        <v>61</v>
      </c>
      <c r="O949" t="s">
        <v>15341</v>
      </c>
      <c r="P949" t="s">
        <v>232</v>
      </c>
      <c r="Q949" t="s">
        <v>610</v>
      </c>
      <c r="R949" t="s">
        <v>21968</v>
      </c>
      <c r="S949" s="194" t="s">
        <v>235</v>
      </c>
      <c r="T949" t="s">
        <v>8640</v>
      </c>
      <c r="U949" t="s">
        <v>48</v>
      </c>
      <c r="V949" t="s">
        <v>49</v>
      </c>
      <c r="W949" t="s">
        <v>21969</v>
      </c>
      <c r="X949" s="127">
        <v>32675</v>
      </c>
      <c r="Y949" t="s">
        <v>258</v>
      </c>
      <c r="Z949" s="127">
        <v>44256</v>
      </c>
      <c r="AA949" s="127">
        <v>44561</v>
      </c>
      <c r="AB949" t="s">
        <v>8641</v>
      </c>
      <c r="AC949" t="s">
        <v>65</v>
      </c>
      <c r="AD949" t="s">
        <v>40</v>
      </c>
    </row>
    <row r="950" spans="1:30" x14ac:dyDescent="0.25">
      <c r="A950" t="s">
        <v>16823</v>
      </c>
      <c r="B950" t="s">
        <v>8634</v>
      </c>
      <c r="C950" t="s">
        <v>6849</v>
      </c>
      <c r="D950" t="s">
        <v>29</v>
      </c>
      <c r="E950" t="s">
        <v>491</v>
      </c>
      <c r="F950" t="s">
        <v>8892</v>
      </c>
      <c r="G950" t="s">
        <v>8636</v>
      </c>
      <c r="H950" t="s">
        <v>16655</v>
      </c>
      <c r="I950" t="s">
        <v>8893</v>
      </c>
      <c r="J950" t="s">
        <v>16823</v>
      </c>
      <c r="K950" t="s">
        <v>8638</v>
      </c>
      <c r="L950" t="s">
        <v>8638</v>
      </c>
      <c r="M950" t="s">
        <v>8639</v>
      </c>
      <c r="N950" t="s">
        <v>61</v>
      </c>
      <c r="O950" t="s">
        <v>15341</v>
      </c>
      <c r="P950" t="s">
        <v>21970</v>
      </c>
      <c r="Q950" t="s">
        <v>75</v>
      </c>
      <c r="R950" t="s">
        <v>21971</v>
      </c>
      <c r="S950" s="194" t="s">
        <v>235</v>
      </c>
      <c r="T950" t="s">
        <v>8640</v>
      </c>
      <c r="U950" t="s">
        <v>48</v>
      </c>
      <c r="V950" t="s">
        <v>49</v>
      </c>
      <c r="W950" t="s">
        <v>21972</v>
      </c>
      <c r="X950" s="127">
        <v>32561</v>
      </c>
      <c r="Y950" t="s">
        <v>258</v>
      </c>
      <c r="Z950" s="127">
        <v>44256</v>
      </c>
      <c r="AA950" s="127">
        <v>44561</v>
      </c>
      <c r="AB950" t="s">
        <v>8641</v>
      </c>
      <c r="AC950" t="s">
        <v>65</v>
      </c>
      <c r="AD950" t="s">
        <v>40</v>
      </c>
    </row>
    <row r="951" spans="1:30" x14ac:dyDescent="0.25">
      <c r="A951" t="s">
        <v>16824</v>
      </c>
      <c r="B951" t="s">
        <v>8634</v>
      </c>
      <c r="C951" t="s">
        <v>6849</v>
      </c>
      <c r="D951" t="s">
        <v>29</v>
      </c>
      <c r="E951" t="s">
        <v>491</v>
      </c>
      <c r="F951" t="s">
        <v>8894</v>
      </c>
      <c r="G951" t="s">
        <v>8636</v>
      </c>
      <c r="H951" t="s">
        <v>16655</v>
      </c>
      <c r="I951" t="s">
        <v>8895</v>
      </c>
      <c r="J951" t="s">
        <v>16824</v>
      </c>
      <c r="K951" t="s">
        <v>8638</v>
      </c>
      <c r="L951" t="s">
        <v>8638</v>
      </c>
      <c r="M951" t="s">
        <v>8639</v>
      </c>
      <c r="N951" t="s">
        <v>61</v>
      </c>
      <c r="O951" t="s">
        <v>15341</v>
      </c>
      <c r="P951" t="s">
        <v>126</v>
      </c>
      <c r="Q951" t="s">
        <v>187</v>
      </c>
      <c r="R951" t="s">
        <v>263</v>
      </c>
      <c r="S951" s="194" t="s">
        <v>235</v>
      </c>
      <c r="T951" t="s">
        <v>8640</v>
      </c>
      <c r="U951" t="s">
        <v>48</v>
      </c>
      <c r="V951" t="s">
        <v>49</v>
      </c>
      <c r="W951" t="s">
        <v>21973</v>
      </c>
      <c r="X951" s="127">
        <v>27127</v>
      </c>
      <c r="Y951" t="s">
        <v>258</v>
      </c>
      <c r="Z951" s="127">
        <v>44256</v>
      </c>
      <c r="AA951" s="127">
        <v>44561</v>
      </c>
      <c r="AB951" t="s">
        <v>8641</v>
      </c>
      <c r="AC951" t="s">
        <v>65</v>
      </c>
      <c r="AD951" t="s">
        <v>40</v>
      </c>
    </row>
    <row r="952" spans="1:30" x14ac:dyDescent="0.25">
      <c r="A952" t="s">
        <v>16825</v>
      </c>
      <c r="B952" t="s">
        <v>8634</v>
      </c>
      <c r="C952" t="s">
        <v>6849</v>
      </c>
      <c r="D952" t="s">
        <v>29</v>
      </c>
      <c r="E952" t="s">
        <v>491</v>
      </c>
      <c r="F952" t="s">
        <v>8896</v>
      </c>
      <c r="G952" t="s">
        <v>8636</v>
      </c>
      <c r="H952" t="s">
        <v>16655</v>
      </c>
      <c r="I952" t="s">
        <v>6096</v>
      </c>
      <c r="J952" t="s">
        <v>16825</v>
      </c>
      <c r="K952" t="s">
        <v>8638</v>
      </c>
      <c r="L952" t="s">
        <v>8638</v>
      </c>
      <c r="M952" t="s">
        <v>8639</v>
      </c>
      <c r="N952" t="s">
        <v>61</v>
      </c>
      <c r="O952" t="s">
        <v>15341</v>
      </c>
      <c r="P952" t="s">
        <v>1029</v>
      </c>
      <c r="Q952" t="s">
        <v>152</v>
      </c>
      <c r="R952" t="s">
        <v>21974</v>
      </c>
      <c r="S952" s="194" t="s">
        <v>235</v>
      </c>
      <c r="T952" t="s">
        <v>8640</v>
      </c>
      <c r="U952" t="s">
        <v>48</v>
      </c>
      <c r="V952" t="s">
        <v>49</v>
      </c>
      <c r="W952" t="s">
        <v>21975</v>
      </c>
      <c r="X952" s="127">
        <v>30874</v>
      </c>
      <c r="Y952" t="s">
        <v>258</v>
      </c>
      <c r="Z952" s="127">
        <v>44256</v>
      </c>
      <c r="AA952" s="127">
        <v>44561</v>
      </c>
      <c r="AB952" t="s">
        <v>8641</v>
      </c>
      <c r="AC952" t="s">
        <v>65</v>
      </c>
      <c r="AD952" t="s">
        <v>40</v>
      </c>
    </row>
    <row r="953" spans="1:30" x14ac:dyDescent="0.25">
      <c r="A953" t="s">
        <v>16826</v>
      </c>
      <c r="B953" t="s">
        <v>8634</v>
      </c>
      <c r="C953" t="s">
        <v>6849</v>
      </c>
      <c r="D953" t="s">
        <v>29</v>
      </c>
      <c r="E953" t="s">
        <v>541</v>
      </c>
      <c r="F953" t="s">
        <v>8897</v>
      </c>
      <c r="G953" t="s">
        <v>8636</v>
      </c>
      <c r="H953" t="s">
        <v>16655</v>
      </c>
      <c r="I953" t="s">
        <v>8738</v>
      </c>
      <c r="J953" t="s">
        <v>16826</v>
      </c>
      <c r="K953" t="s">
        <v>8638</v>
      </c>
      <c r="L953" t="s">
        <v>8638</v>
      </c>
      <c r="M953" t="s">
        <v>8639</v>
      </c>
      <c r="N953" t="s">
        <v>61</v>
      </c>
      <c r="O953" t="s">
        <v>15341</v>
      </c>
      <c r="P953" t="s">
        <v>150</v>
      </c>
      <c r="Q953" t="s">
        <v>150</v>
      </c>
      <c r="R953" t="s">
        <v>8603</v>
      </c>
      <c r="S953" s="194" t="s">
        <v>235</v>
      </c>
      <c r="T953" t="s">
        <v>8640</v>
      </c>
      <c r="U953" t="s">
        <v>48</v>
      </c>
      <c r="V953" t="s">
        <v>49</v>
      </c>
      <c r="W953" t="s">
        <v>21976</v>
      </c>
      <c r="X953" s="127">
        <v>33088</v>
      </c>
      <c r="Y953" t="s">
        <v>258</v>
      </c>
      <c r="Z953" s="127">
        <v>44256</v>
      </c>
      <c r="AA953" s="127">
        <v>44561</v>
      </c>
      <c r="AB953" t="s">
        <v>8641</v>
      </c>
      <c r="AC953" t="s">
        <v>65</v>
      </c>
      <c r="AD953" t="s">
        <v>40</v>
      </c>
    </row>
    <row r="954" spans="1:30" x14ac:dyDescent="0.25">
      <c r="A954" t="s">
        <v>16827</v>
      </c>
      <c r="B954" t="s">
        <v>8634</v>
      </c>
      <c r="C954" t="s">
        <v>6849</v>
      </c>
      <c r="D954" t="s">
        <v>29</v>
      </c>
      <c r="E954" t="s">
        <v>541</v>
      </c>
      <c r="F954" t="s">
        <v>8898</v>
      </c>
      <c r="G954" t="s">
        <v>8636</v>
      </c>
      <c r="H954" t="s">
        <v>16655</v>
      </c>
      <c r="I954" t="s">
        <v>8899</v>
      </c>
      <c r="J954" t="s">
        <v>16827</v>
      </c>
      <c r="K954" t="s">
        <v>8638</v>
      </c>
      <c r="L954" t="s">
        <v>8638</v>
      </c>
      <c r="M954" t="s">
        <v>8639</v>
      </c>
      <c r="N954" t="s">
        <v>61</v>
      </c>
      <c r="O954" t="s">
        <v>15341</v>
      </c>
      <c r="P954" t="s">
        <v>8917</v>
      </c>
      <c r="Q954" t="s">
        <v>106</v>
      </c>
      <c r="R954" t="s">
        <v>21977</v>
      </c>
      <c r="S954" s="194" t="s">
        <v>235</v>
      </c>
      <c r="T954" t="s">
        <v>8640</v>
      </c>
      <c r="U954" t="s">
        <v>48</v>
      </c>
      <c r="V954" t="s">
        <v>49</v>
      </c>
      <c r="W954" t="s">
        <v>21978</v>
      </c>
      <c r="X954" s="127">
        <v>32935</v>
      </c>
      <c r="Y954" t="s">
        <v>258</v>
      </c>
      <c r="Z954" s="127">
        <v>44256</v>
      </c>
      <c r="AA954" s="127">
        <v>44561</v>
      </c>
      <c r="AB954" t="s">
        <v>8641</v>
      </c>
      <c r="AC954" t="s">
        <v>65</v>
      </c>
      <c r="AD954" t="s">
        <v>40</v>
      </c>
    </row>
    <row r="955" spans="1:30" x14ac:dyDescent="0.25">
      <c r="A955" t="s">
        <v>16828</v>
      </c>
      <c r="B955" t="s">
        <v>8634</v>
      </c>
      <c r="C955" t="s">
        <v>6849</v>
      </c>
      <c r="D955" t="s">
        <v>29</v>
      </c>
      <c r="E955" t="s">
        <v>541</v>
      </c>
      <c r="F955" t="s">
        <v>8900</v>
      </c>
      <c r="G955" t="s">
        <v>8636</v>
      </c>
      <c r="H955" t="s">
        <v>16655</v>
      </c>
      <c r="I955" t="s">
        <v>8901</v>
      </c>
      <c r="J955" t="s">
        <v>16828</v>
      </c>
      <c r="K955" t="s">
        <v>8638</v>
      </c>
      <c r="L955" t="s">
        <v>8638</v>
      </c>
      <c r="M955" t="s">
        <v>8639</v>
      </c>
      <c r="N955" t="s">
        <v>61</v>
      </c>
      <c r="O955" t="s">
        <v>15341</v>
      </c>
      <c r="P955" t="s">
        <v>298</v>
      </c>
      <c r="Q955" t="s">
        <v>6970</v>
      </c>
      <c r="R955" t="s">
        <v>21693</v>
      </c>
      <c r="S955" s="194" t="s">
        <v>235</v>
      </c>
      <c r="T955" t="s">
        <v>8640</v>
      </c>
      <c r="U955" t="s">
        <v>48</v>
      </c>
      <c r="V955" t="s">
        <v>49</v>
      </c>
      <c r="W955" t="s">
        <v>21979</v>
      </c>
      <c r="X955" s="127">
        <v>36403</v>
      </c>
      <c r="Y955" t="s">
        <v>258</v>
      </c>
      <c r="Z955" s="127">
        <v>44440</v>
      </c>
      <c r="AA955" s="127">
        <v>44561</v>
      </c>
      <c r="AB955" t="s">
        <v>8641</v>
      </c>
      <c r="AC955" t="s">
        <v>65</v>
      </c>
      <c r="AD955" t="s">
        <v>40</v>
      </c>
    </row>
    <row r="956" spans="1:30" x14ac:dyDescent="0.25">
      <c r="A956" t="s">
        <v>16829</v>
      </c>
      <c r="B956" t="s">
        <v>8634</v>
      </c>
      <c r="C956" t="s">
        <v>6849</v>
      </c>
      <c r="D956" t="s">
        <v>29</v>
      </c>
      <c r="E956" t="s">
        <v>541</v>
      </c>
      <c r="F956" t="s">
        <v>8902</v>
      </c>
      <c r="G956" t="s">
        <v>8636</v>
      </c>
      <c r="H956" t="s">
        <v>16655</v>
      </c>
      <c r="I956" t="s">
        <v>609</v>
      </c>
      <c r="J956" t="s">
        <v>16829</v>
      </c>
      <c r="K956" t="s">
        <v>8638</v>
      </c>
      <c r="L956" t="s">
        <v>8638</v>
      </c>
      <c r="M956" t="s">
        <v>8639</v>
      </c>
      <c r="N956" t="s">
        <v>61</v>
      </c>
      <c r="O956" t="s">
        <v>15341</v>
      </c>
      <c r="P956" t="s">
        <v>106</v>
      </c>
      <c r="Q956" t="s">
        <v>21980</v>
      </c>
      <c r="R956" t="s">
        <v>21981</v>
      </c>
      <c r="S956" s="194" t="s">
        <v>235</v>
      </c>
      <c r="T956" t="s">
        <v>8640</v>
      </c>
      <c r="U956" t="s">
        <v>48</v>
      </c>
      <c r="V956" t="s">
        <v>49</v>
      </c>
      <c r="W956" t="s">
        <v>21982</v>
      </c>
      <c r="X956" s="127">
        <v>31024</v>
      </c>
      <c r="Y956" t="s">
        <v>258</v>
      </c>
      <c r="Z956" s="127">
        <v>44287</v>
      </c>
      <c r="AA956" s="127">
        <v>44561</v>
      </c>
      <c r="AB956" t="s">
        <v>8641</v>
      </c>
      <c r="AC956" t="s">
        <v>65</v>
      </c>
      <c r="AD956" t="s">
        <v>40</v>
      </c>
    </row>
    <row r="957" spans="1:30" x14ac:dyDescent="0.25">
      <c r="A957" t="s">
        <v>16830</v>
      </c>
      <c r="B957" t="s">
        <v>8634</v>
      </c>
      <c r="C957" t="s">
        <v>6849</v>
      </c>
      <c r="D957" t="s">
        <v>29</v>
      </c>
      <c r="E957" t="s">
        <v>541</v>
      </c>
      <c r="F957" t="s">
        <v>8905</v>
      </c>
      <c r="G957" t="s">
        <v>8636</v>
      </c>
      <c r="H957" t="s">
        <v>16655</v>
      </c>
      <c r="I957" t="s">
        <v>8906</v>
      </c>
      <c r="J957" t="s">
        <v>16830</v>
      </c>
      <c r="K957" t="s">
        <v>8638</v>
      </c>
      <c r="L957" t="s">
        <v>8638</v>
      </c>
      <c r="M957" t="s">
        <v>8639</v>
      </c>
      <c r="N957" t="s">
        <v>61</v>
      </c>
      <c r="O957" t="s">
        <v>15341</v>
      </c>
      <c r="P957" t="s">
        <v>158</v>
      </c>
      <c r="Q957" t="s">
        <v>879</v>
      </c>
      <c r="R957" t="s">
        <v>21983</v>
      </c>
      <c r="S957" s="194" t="s">
        <v>235</v>
      </c>
      <c r="T957" t="s">
        <v>8640</v>
      </c>
      <c r="U957" t="s">
        <v>48</v>
      </c>
      <c r="V957" t="s">
        <v>49</v>
      </c>
      <c r="W957" t="s">
        <v>21984</v>
      </c>
      <c r="X957" s="127">
        <v>33566</v>
      </c>
      <c r="Y957" t="s">
        <v>258</v>
      </c>
      <c r="Z957" s="127">
        <v>44256</v>
      </c>
      <c r="AA957" s="127">
        <v>44561</v>
      </c>
      <c r="AB957" t="s">
        <v>8641</v>
      </c>
      <c r="AC957" t="s">
        <v>65</v>
      </c>
      <c r="AD957" t="s">
        <v>40</v>
      </c>
    </row>
    <row r="958" spans="1:30" x14ac:dyDescent="0.25">
      <c r="A958" t="s">
        <v>16831</v>
      </c>
      <c r="B958" t="s">
        <v>8634</v>
      </c>
      <c r="C958" t="s">
        <v>6849</v>
      </c>
      <c r="D958" t="s">
        <v>29</v>
      </c>
      <c r="E958" t="s">
        <v>541</v>
      </c>
      <c r="F958" t="s">
        <v>8907</v>
      </c>
      <c r="G958" t="s">
        <v>8636</v>
      </c>
      <c r="H958" t="s">
        <v>16655</v>
      </c>
      <c r="I958" t="s">
        <v>487</v>
      </c>
      <c r="J958" t="s">
        <v>16831</v>
      </c>
      <c r="K958" t="s">
        <v>8638</v>
      </c>
      <c r="L958" t="s">
        <v>8638</v>
      </c>
      <c r="M958" t="s">
        <v>8639</v>
      </c>
      <c r="N958" t="s">
        <v>61</v>
      </c>
      <c r="O958" t="s">
        <v>15341</v>
      </c>
      <c r="P958" t="s">
        <v>158</v>
      </c>
      <c r="Q958" t="s">
        <v>879</v>
      </c>
      <c r="R958" t="s">
        <v>21985</v>
      </c>
      <c r="S958" s="194" t="s">
        <v>235</v>
      </c>
      <c r="T958" t="s">
        <v>8640</v>
      </c>
      <c r="U958" t="s">
        <v>48</v>
      </c>
      <c r="V958" t="s">
        <v>49</v>
      </c>
      <c r="W958" t="s">
        <v>21986</v>
      </c>
      <c r="X958" s="127">
        <v>34230</v>
      </c>
      <c r="Y958" t="s">
        <v>258</v>
      </c>
      <c r="Z958" s="127">
        <v>44256</v>
      </c>
      <c r="AA958" s="127">
        <v>44561</v>
      </c>
      <c r="AB958" t="s">
        <v>8641</v>
      </c>
      <c r="AC958" t="s">
        <v>65</v>
      </c>
      <c r="AD958" t="s">
        <v>40</v>
      </c>
    </row>
    <row r="959" spans="1:30" x14ac:dyDescent="0.25">
      <c r="A959" t="s">
        <v>16832</v>
      </c>
      <c r="B959" t="s">
        <v>8634</v>
      </c>
      <c r="C959" t="s">
        <v>6849</v>
      </c>
      <c r="D959" t="s">
        <v>29</v>
      </c>
      <c r="E959" t="s">
        <v>491</v>
      </c>
      <c r="F959" t="s">
        <v>9230</v>
      </c>
      <c r="G959" t="s">
        <v>8636</v>
      </c>
      <c r="H959" t="s">
        <v>16655</v>
      </c>
      <c r="I959" t="s">
        <v>9231</v>
      </c>
      <c r="J959" t="s">
        <v>16832</v>
      </c>
      <c r="K959" t="s">
        <v>8638</v>
      </c>
      <c r="L959" t="s">
        <v>8638</v>
      </c>
      <c r="M959" t="s">
        <v>8639</v>
      </c>
      <c r="N959" t="s">
        <v>61</v>
      </c>
      <c r="O959" t="s">
        <v>15341</v>
      </c>
      <c r="P959" t="s">
        <v>8917</v>
      </c>
      <c r="Q959" t="s">
        <v>589</v>
      </c>
      <c r="R959" t="s">
        <v>21987</v>
      </c>
      <c r="S959" s="194" t="s">
        <v>235</v>
      </c>
      <c r="T959" t="s">
        <v>8640</v>
      </c>
      <c r="U959" t="s">
        <v>48</v>
      </c>
      <c r="V959" t="s">
        <v>49</v>
      </c>
      <c r="W959" t="s">
        <v>21988</v>
      </c>
      <c r="X959" s="127">
        <v>31435</v>
      </c>
      <c r="Y959" t="s">
        <v>258</v>
      </c>
      <c r="Z959" s="127">
        <v>44256</v>
      </c>
      <c r="AA959" s="127">
        <v>44561</v>
      </c>
      <c r="AB959" t="s">
        <v>8641</v>
      </c>
      <c r="AC959" t="s">
        <v>65</v>
      </c>
      <c r="AD959" t="s">
        <v>40</v>
      </c>
    </row>
    <row r="960" spans="1:30" x14ac:dyDescent="0.25">
      <c r="A960" t="s">
        <v>16833</v>
      </c>
      <c r="B960" t="s">
        <v>8634</v>
      </c>
      <c r="C960" t="s">
        <v>6849</v>
      </c>
      <c r="D960" t="s">
        <v>29</v>
      </c>
      <c r="E960" t="s">
        <v>491</v>
      </c>
      <c r="F960" t="s">
        <v>9229</v>
      </c>
      <c r="G960" t="s">
        <v>8636</v>
      </c>
      <c r="H960" t="s">
        <v>16655</v>
      </c>
      <c r="I960" t="s">
        <v>589</v>
      </c>
      <c r="J960" t="s">
        <v>16833</v>
      </c>
      <c r="K960" t="s">
        <v>8638</v>
      </c>
      <c r="L960" t="s">
        <v>8638</v>
      </c>
      <c r="M960" t="s">
        <v>8639</v>
      </c>
      <c r="N960" t="s">
        <v>61</v>
      </c>
      <c r="O960" t="s">
        <v>15341</v>
      </c>
      <c r="P960" t="s">
        <v>55</v>
      </c>
      <c r="Q960" t="s">
        <v>589</v>
      </c>
      <c r="R960" t="s">
        <v>21989</v>
      </c>
      <c r="S960" s="194" t="s">
        <v>235</v>
      </c>
      <c r="T960" t="s">
        <v>8640</v>
      </c>
      <c r="U960" t="s">
        <v>48</v>
      </c>
      <c r="V960" t="s">
        <v>49</v>
      </c>
      <c r="W960" t="s">
        <v>21990</v>
      </c>
      <c r="X960" s="127">
        <v>29330</v>
      </c>
      <c r="Y960" t="s">
        <v>258</v>
      </c>
      <c r="Z960" s="127">
        <v>44256</v>
      </c>
      <c r="AA960" s="127">
        <v>44561</v>
      </c>
      <c r="AB960" t="s">
        <v>8641</v>
      </c>
      <c r="AC960" t="s">
        <v>65</v>
      </c>
      <c r="AD960" t="s">
        <v>40</v>
      </c>
    </row>
    <row r="961" spans="1:30" x14ac:dyDescent="0.25">
      <c r="A961" t="s">
        <v>16834</v>
      </c>
      <c r="B961" t="s">
        <v>8634</v>
      </c>
      <c r="C961" t="s">
        <v>6849</v>
      </c>
      <c r="D961" t="s">
        <v>29</v>
      </c>
      <c r="E961" t="s">
        <v>491</v>
      </c>
      <c r="F961" t="s">
        <v>8908</v>
      </c>
      <c r="G961" t="s">
        <v>8636</v>
      </c>
      <c r="H961" t="s">
        <v>16655</v>
      </c>
      <c r="I961" t="s">
        <v>8909</v>
      </c>
      <c r="J961" t="s">
        <v>16834</v>
      </c>
      <c r="K961" t="s">
        <v>8638</v>
      </c>
      <c r="L961" t="s">
        <v>8638</v>
      </c>
      <c r="M961" t="s">
        <v>8639</v>
      </c>
      <c r="N961" t="s">
        <v>61</v>
      </c>
      <c r="O961" t="s">
        <v>15341</v>
      </c>
      <c r="P961" t="s">
        <v>226</v>
      </c>
      <c r="Q961" t="s">
        <v>226</v>
      </c>
      <c r="R961" t="s">
        <v>21991</v>
      </c>
      <c r="S961" s="194" t="s">
        <v>235</v>
      </c>
      <c r="T961" t="s">
        <v>8640</v>
      </c>
      <c r="U961" t="s">
        <v>48</v>
      </c>
      <c r="V961" t="s">
        <v>49</v>
      </c>
      <c r="W961" t="s">
        <v>21992</v>
      </c>
      <c r="X961" s="127">
        <v>28957</v>
      </c>
      <c r="Y961" t="s">
        <v>258</v>
      </c>
      <c r="Z961" s="127">
        <v>44256</v>
      </c>
      <c r="AA961" s="127">
        <v>44561</v>
      </c>
      <c r="AB961" t="s">
        <v>8641</v>
      </c>
      <c r="AC961" t="s">
        <v>65</v>
      </c>
      <c r="AD961" t="s">
        <v>40</v>
      </c>
    </row>
    <row r="962" spans="1:30" x14ac:dyDescent="0.25">
      <c r="A962" t="s">
        <v>16835</v>
      </c>
      <c r="B962" t="s">
        <v>8634</v>
      </c>
      <c r="C962" t="s">
        <v>6849</v>
      </c>
      <c r="D962" t="s">
        <v>29</v>
      </c>
      <c r="E962" t="s">
        <v>491</v>
      </c>
      <c r="F962" t="s">
        <v>8910</v>
      </c>
      <c r="G962" t="s">
        <v>8636</v>
      </c>
      <c r="H962" t="s">
        <v>16655</v>
      </c>
      <c r="I962" t="s">
        <v>8911</v>
      </c>
      <c r="J962" t="s">
        <v>16835</v>
      </c>
      <c r="K962" t="s">
        <v>8638</v>
      </c>
      <c r="L962" t="s">
        <v>8638</v>
      </c>
      <c r="M962" t="s">
        <v>8639</v>
      </c>
      <c r="N962" t="s">
        <v>61</v>
      </c>
      <c r="O962" t="s">
        <v>15341</v>
      </c>
      <c r="P962" t="s">
        <v>612</v>
      </c>
      <c r="Q962" t="s">
        <v>661</v>
      </c>
      <c r="R962" t="s">
        <v>527</v>
      </c>
      <c r="S962" s="194" t="s">
        <v>235</v>
      </c>
      <c r="T962" t="s">
        <v>8640</v>
      </c>
      <c r="U962" t="s">
        <v>48</v>
      </c>
      <c r="V962" t="s">
        <v>49</v>
      </c>
      <c r="W962" t="s">
        <v>21993</v>
      </c>
      <c r="X962" s="127">
        <v>34344</v>
      </c>
      <c r="Y962" t="s">
        <v>258</v>
      </c>
      <c r="Z962" s="127">
        <v>44256</v>
      </c>
      <c r="AA962" s="127">
        <v>44561</v>
      </c>
      <c r="AB962" t="s">
        <v>8641</v>
      </c>
      <c r="AC962" t="s">
        <v>65</v>
      </c>
      <c r="AD962" t="s">
        <v>40</v>
      </c>
    </row>
    <row r="963" spans="1:30" x14ac:dyDescent="0.25">
      <c r="A963" t="s">
        <v>16836</v>
      </c>
      <c r="B963" t="s">
        <v>8634</v>
      </c>
      <c r="C963" t="s">
        <v>6849</v>
      </c>
      <c r="D963" t="s">
        <v>29</v>
      </c>
      <c r="E963" t="s">
        <v>491</v>
      </c>
      <c r="F963" t="s">
        <v>8912</v>
      </c>
      <c r="G963" t="s">
        <v>8636</v>
      </c>
      <c r="H963" t="s">
        <v>16655</v>
      </c>
      <c r="I963" t="s">
        <v>8913</v>
      </c>
      <c r="J963" t="s">
        <v>16836</v>
      </c>
      <c r="K963" t="s">
        <v>8638</v>
      </c>
      <c r="L963" t="s">
        <v>8638</v>
      </c>
      <c r="M963" t="s">
        <v>8639</v>
      </c>
      <c r="N963" t="s">
        <v>61</v>
      </c>
      <c r="O963" t="s">
        <v>15341</v>
      </c>
      <c r="P963" t="s">
        <v>76</v>
      </c>
      <c r="Q963" t="s">
        <v>8914</v>
      </c>
      <c r="R963" t="s">
        <v>7487</v>
      </c>
      <c r="S963" s="194" t="s">
        <v>235</v>
      </c>
      <c r="T963" t="s">
        <v>8640</v>
      </c>
      <c r="U963" t="s">
        <v>48</v>
      </c>
      <c r="V963" t="s">
        <v>49</v>
      </c>
      <c r="W963" t="s">
        <v>21994</v>
      </c>
      <c r="X963" s="127">
        <v>21833</v>
      </c>
      <c r="Y963" t="s">
        <v>258</v>
      </c>
      <c r="Z963" s="127">
        <v>44256</v>
      </c>
      <c r="AA963" s="127">
        <v>44561</v>
      </c>
      <c r="AB963" t="s">
        <v>8641</v>
      </c>
      <c r="AC963" t="s">
        <v>65</v>
      </c>
      <c r="AD963" t="s">
        <v>40</v>
      </c>
    </row>
    <row r="964" spans="1:30" x14ac:dyDescent="0.25">
      <c r="A964" t="s">
        <v>16837</v>
      </c>
      <c r="B964" t="s">
        <v>8634</v>
      </c>
      <c r="C964" t="s">
        <v>6849</v>
      </c>
      <c r="D964" t="s">
        <v>29</v>
      </c>
      <c r="E964" t="s">
        <v>491</v>
      </c>
      <c r="F964" t="s">
        <v>8915</v>
      </c>
      <c r="G964" t="s">
        <v>8636</v>
      </c>
      <c r="H964" t="s">
        <v>16655</v>
      </c>
      <c r="I964" t="s">
        <v>8916</v>
      </c>
      <c r="J964" t="s">
        <v>16837</v>
      </c>
      <c r="K964" t="s">
        <v>8638</v>
      </c>
      <c r="L964" t="s">
        <v>8638</v>
      </c>
      <c r="M964" t="s">
        <v>8639</v>
      </c>
      <c r="N964" t="s">
        <v>61</v>
      </c>
      <c r="O964" t="s">
        <v>15341</v>
      </c>
      <c r="P964" t="s">
        <v>8917</v>
      </c>
      <c r="Q964" t="s">
        <v>158</v>
      </c>
      <c r="R964" t="s">
        <v>454</v>
      </c>
      <c r="S964" s="194" t="s">
        <v>235</v>
      </c>
      <c r="T964" t="s">
        <v>8640</v>
      </c>
      <c r="U964" t="s">
        <v>48</v>
      </c>
      <c r="V964" t="s">
        <v>49</v>
      </c>
      <c r="W964" t="s">
        <v>21995</v>
      </c>
      <c r="X964" s="127">
        <v>30663</v>
      </c>
      <c r="Y964" t="s">
        <v>258</v>
      </c>
      <c r="Z964" s="127">
        <v>44256</v>
      </c>
      <c r="AA964" s="127">
        <v>44561</v>
      </c>
      <c r="AB964" t="s">
        <v>8641</v>
      </c>
      <c r="AC964" t="s">
        <v>65</v>
      </c>
      <c r="AD964" t="s">
        <v>40</v>
      </c>
    </row>
    <row r="965" spans="1:30" x14ac:dyDescent="0.25">
      <c r="A965" t="s">
        <v>16838</v>
      </c>
      <c r="B965" t="s">
        <v>8634</v>
      </c>
      <c r="C965" t="s">
        <v>6849</v>
      </c>
      <c r="D965" t="s">
        <v>29</v>
      </c>
      <c r="E965" t="s">
        <v>491</v>
      </c>
      <c r="F965" t="s">
        <v>8920</v>
      </c>
      <c r="G965" t="s">
        <v>8636</v>
      </c>
      <c r="H965" t="s">
        <v>16655</v>
      </c>
      <c r="I965" t="s">
        <v>8921</v>
      </c>
      <c r="J965" t="s">
        <v>16838</v>
      </c>
      <c r="K965" t="s">
        <v>8638</v>
      </c>
      <c r="L965" t="s">
        <v>8638</v>
      </c>
      <c r="M965" t="s">
        <v>8639</v>
      </c>
      <c r="N965" t="s">
        <v>61</v>
      </c>
      <c r="O965" t="s">
        <v>15341</v>
      </c>
      <c r="P965" t="s">
        <v>76</v>
      </c>
      <c r="Q965" t="s">
        <v>660</v>
      </c>
      <c r="R965" t="s">
        <v>220</v>
      </c>
      <c r="S965" s="194" t="s">
        <v>235</v>
      </c>
      <c r="T965" t="s">
        <v>8640</v>
      </c>
      <c r="U965" t="s">
        <v>48</v>
      </c>
      <c r="V965" t="s">
        <v>49</v>
      </c>
      <c r="W965" t="s">
        <v>21996</v>
      </c>
      <c r="X965" s="127">
        <v>31718</v>
      </c>
      <c r="Y965" t="s">
        <v>258</v>
      </c>
      <c r="Z965" s="127">
        <v>44256</v>
      </c>
      <c r="AA965" s="127">
        <v>44561</v>
      </c>
      <c r="AB965" t="s">
        <v>8641</v>
      </c>
      <c r="AC965" t="s">
        <v>65</v>
      </c>
      <c r="AD965" t="s">
        <v>40</v>
      </c>
    </row>
    <row r="966" spans="1:30" x14ac:dyDescent="0.25">
      <c r="A966" t="s">
        <v>16839</v>
      </c>
      <c r="B966" t="s">
        <v>8634</v>
      </c>
      <c r="C966" t="s">
        <v>6849</v>
      </c>
      <c r="D966" t="s">
        <v>29</v>
      </c>
      <c r="E966" t="s">
        <v>491</v>
      </c>
      <c r="F966" t="s">
        <v>8922</v>
      </c>
      <c r="G966" t="s">
        <v>8636</v>
      </c>
      <c r="H966" t="s">
        <v>16655</v>
      </c>
      <c r="I966" t="s">
        <v>6094</v>
      </c>
      <c r="J966" t="s">
        <v>16839</v>
      </c>
      <c r="K966" t="s">
        <v>8638</v>
      </c>
      <c r="L966" t="s">
        <v>8638</v>
      </c>
      <c r="M966" t="s">
        <v>8639</v>
      </c>
      <c r="N966" t="s">
        <v>61</v>
      </c>
      <c r="O966" t="s">
        <v>15341</v>
      </c>
      <c r="P966" t="s">
        <v>152</v>
      </c>
      <c r="Q966" t="s">
        <v>506</v>
      </c>
      <c r="R966" t="s">
        <v>21997</v>
      </c>
      <c r="S966" s="194" t="s">
        <v>235</v>
      </c>
      <c r="T966" t="s">
        <v>8640</v>
      </c>
      <c r="U966" t="s">
        <v>48</v>
      </c>
      <c r="V966" t="s">
        <v>49</v>
      </c>
      <c r="W966" t="s">
        <v>21998</v>
      </c>
      <c r="X966" s="127">
        <v>34921</v>
      </c>
      <c r="Y966" t="s">
        <v>258</v>
      </c>
      <c r="Z966" s="127">
        <v>44287</v>
      </c>
      <c r="AA966" s="127">
        <v>44561</v>
      </c>
      <c r="AB966" t="s">
        <v>8641</v>
      </c>
      <c r="AC966" t="s">
        <v>65</v>
      </c>
      <c r="AD966" t="s">
        <v>40</v>
      </c>
    </row>
    <row r="967" spans="1:30" x14ac:dyDescent="0.25">
      <c r="A967" t="s">
        <v>16840</v>
      </c>
      <c r="B967" t="s">
        <v>8634</v>
      </c>
      <c r="C967" t="s">
        <v>6849</v>
      </c>
      <c r="D967" t="s">
        <v>29</v>
      </c>
      <c r="E967" t="s">
        <v>491</v>
      </c>
      <c r="F967" t="s">
        <v>8918</v>
      </c>
      <c r="G967" t="s">
        <v>8636</v>
      </c>
      <c r="H967" t="s">
        <v>16655</v>
      </c>
      <c r="I967" t="s">
        <v>8919</v>
      </c>
      <c r="J967" t="s">
        <v>16840</v>
      </c>
      <c r="K967" t="s">
        <v>8638</v>
      </c>
      <c r="L967" t="s">
        <v>8638</v>
      </c>
      <c r="M967" t="s">
        <v>8639</v>
      </c>
      <c r="N967" t="s">
        <v>61</v>
      </c>
      <c r="O967" t="s">
        <v>15341</v>
      </c>
      <c r="P967" t="s">
        <v>646</v>
      </c>
      <c r="Q967" t="s">
        <v>187</v>
      </c>
      <c r="R967" t="s">
        <v>210</v>
      </c>
      <c r="S967" s="194" t="s">
        <v>235</v>
      </c>
      <c r="T967" t="s">
        <v>8640</v>
      </c>
      <c r="U967" t="s">
        <v>48</v>
      </c>
      <c r="V967" t="s">
        <v>49</v>
      </c>
      <c r="W967" t="s">
        <v>21999</v>
      </c>
      <c r="X967" s="127">
        <v>31451</v>
      </c>
      <c r="Y967" t="s">
        <v>258</v>
      </c>
      <c r="Z967" s="127">
        <v>44256</v>
      </c>
      <c r="AA967" s="127">
        <v>44561</v>
      </c>
      <c r="AB967" t="s">
        <v>8641</v>
      </c>
      <c r="AC967" t="s">
        <v>65</v>
      </c>
      <c r="AD967" t="s">
        <v>40</v>
      </c>
    </row>
    <row r="968" spans="1:30" x14ac:dyDescent="0.25">
      <c r="A968" t="s">
        <v>16841</v>
      </c>
      <c r="B968" t="s">
        <v>8634</v>
      </c>
      <c r="C968" t="s">
        <v>6849</v>
      </c>
      <c r="D968" t="s">
        <v>29</v>
      </c>
      <c r="E968" t="s">
        <v>491</v>
      </c>
      <c r="F968" t="s">
        <v>8930</v>
      </c>
      <c r="G968" t="s">
        <v>8636</v>
      </c>
      <c r="H968" t="s">
        <v>16655</v>
      </c>
      <c r="I968" t="s">
        <v>8931</v>
      </c>
      <c r="J968" t="s">
        <v>16841</v>
      </c>
      <c r="K968" t="s">
        <v>8638</v>
      </c>
      <c r="L968" t="s">
        <v>8638</v>
      </c>
      <c r="M968" t="s">
        <v>8639</v>
      </c>
      <c r="N968" t="s">
        <v>61</v>
      </c>
      <c r="O968" t="s">
        <v>15341</v>
      </c>
      <c r="P968" t="s">
        <v>436</v>
      </c>
      <c r="Q968" t="s">
        <v>75</v>
      </c>
      <c r="R968" t="s">
        <v>22000</v>
      </c>
      <c r="S968" s="194" t="s">
        <v>235</v>
      </c>
      <c r="T968" t="s">
        <v>8640</v>
      </c>
      <c r="U968" t="s">
        <v>48</v>
      </c>
      <c r="V968" t="s">
        <v>49</v>
      </c>
      <c r="W968" t="s">
        <v>22001</v>
      </c>
      <c r="X968" s="127">
        <v>31125</v>
      </c>
      <c r="Y968" t="s">
        <v>258</v>
      </c>
      <c r="Z968" s="127">
        <v>44256</v>
      </c>
      <c r="AA968" s="127">
        <v>44561</v>
      </c>
      <c r="AB968" t="s">
        <v>8641</v>
      </c>
      <c r="AC968" t="s">
        <v>65</v>
      </c>
      <c r="AD968" t="s">
        <v>40</v>
      </c>
    </row>
    <row r="969" spans="1:30" x14ac:dyDescent="0.25">
      <c r="A969" t="s">
        <v>16842</v>
      </c>
      <c r="B969" t="s">
        <v>8634</v>
      </c>
      <c r="C969" t="s">
        <v>6849</v>
      </c>
      <c r="D969" t="s">
        <v>29</v>
      </c>
      <c r="E969" t="s">
        <v>491</v>
      </c>
      <c r="F969" t="s">
        <v>8932</v>
      </c>
      <c r="G969" t="s">
        <v>8636</v>
      </c>
      <c r="H969" t="s">
        <v>16655</v>
      </c>
      <c r="I969" t="s">
        <v>8933</v>
      </c>
      <c r="J969" t="s">
        <v>16842</v>
      </c>
      <c r="K969" t="s">
        <v>8638</v>
      </c>
      <c r="L969" t="s">
        <v>8638</v>
      </c>
      <c r="M969" t="s">
        <v>8639</v>
      </c>
      <c r="N969" t="s">
        <v>61</v>
      </c>
      <c r="O969" t="s">
        <v>15341</v>
      </c>
      <c r="P969" t="s">
        <v>152</v>
      </c>
      <c r="Q969" t="s">
        <v>301</v>
      </c>
      <c r="R969" t="s">
        <v>8934</v>
      </c>
      <c r="S969" s="194" t="s">
        <v>235</v>
      </c>
      <c r="T969" t="s">
        <v>8640</v>
      </c>
      <c r="U969" t="s">
        <v>48</v>
      </c>
      <c r="V969" t="s">
        <v>49</v>
      </c>
      <c r="W969" t="s">
        <v>22002</v>
      </c>
      <c r="X969" s="127">
        <v>32093</v>
      </c>
      <c r="Y969" t="s">
        <v>258</v>
      </c>
      <c r="Z969" s="127">
        <v>44256</v>
      </c>
      <c r="AA969" s="127">
        <v>44561</v>
      </c>
      <c r="AB969" t="s">
        <v>8641</v>
      </c>
      <c r="AC969" t="s">
        <v>65</v>
      </c>
      <c r="AD969" t="s">
        <v>40</v>
      </c>
    </row>
    <row r="970" spans="1:30" x14ac:dyDescent="0.25">
      <c r="A970" t="s">
        <v>16843</v>
      </c>
      <c r="B970" t="s">
        <v>8634</v>
      </c>
      <c r="C970" t="s">
        <v>6849</v>
      </c>
      <c r="D970" t="s">
        <v>29</v>
      </c>
      <c r="E970" t="s">
        <v>491</v>
      </c>
      <c r="F970" t="s">
        <v>8935</v>
      </c>
      <c r="G970" t="s">
        <v>8636</v>
      </c>
      <c r="H970" t="s">
        <v>16655</v>
      </c>
      <c r="I970" t="s">
        <v>8936</v>
      </c>
      <c r="J970" t="s">
        <v>16843</v>
      </c>
      <c r="K970" t="s">
        <v>8638</v>
      </c>
      <c r="L970" t="s">
        <v>8638</v>
      </c>
      <c r="M970" t="s">
        <v>8639</v>
      </c>
      <c r="N970" t="s">
        <v>61</v>
      </c>
      <c r="O970" t="s">
        <v>15341</v>
      </c>
      <c r="P970" t="s">
        <v>612</v>
      </c>
      <c r="Q970" t="s">
        <v>330</v>
      </c>
      <c r="R970" t="s">
        <v>613</v>
      </c>
      <c r="S970" s="194" t="s">
        <v>235</v>
      </c>
      <c r="T970" t="s">
        <v>8640</v>
      </c>
      <c r="U970" t="s">
        <v>48</v>
      </c>
      <c r="V970" t="s">
        <v>49</v>
      </c>
      <c r="W970" t="s">
        <v>22003</v>
      </c>
      <c r="X970" s="127">
        <v>30130</v>
      </c>
      <c r="Y970" t="s">
        <v>258</v>
      </c>
      <c r="Z970" s="127">
        <v>44256</v>
      </c>
      <c r="AA970" s="127">
        <v>44561</v>
      </c>
      <c r="AB970" t="s">
        <v>8641</v>
      </c>
      <c r="AC970" t="s">
        <v>65</v>
      </c>
      <c r="AD970" t="s">
        <v>40</v>
      </c>
    </row>
    <row r="971" spans="1:30" x14ac:dyDescent="0.25">
      <c r="A971" t="s">
        <v>16844</v>
      </c>
      <c r="B971" t="s">
        <v>8634</v>
      </c>
      <c r="C971" t="s">
        <v>6849</v>
      </c>
      <c r="D971" t="s">
        <v>29</v>
      </c>
      <c r="E971" t="s">
        <v>491</v>
      </c>
      <c r="F971" t="s">
        <v>8937</v>
      </c>
      <c r="G971" t="s">
        <v>8636</v>
      </c>
      <c r="H971" t="s">
        <v>16655</v>
      </c>
      <c r="I971" t="s">
        <v>8938</v>
      </c>
      <c r="J971" t="s">
        <v>16844</v>
      </c>
      <c r="K971" t="s">
        <v>8638</v>
      </c>
      <c r="L971" t="s">
        <v>8638</v>
      </c>
      <c r="M971" t="s">
        <v>8639</v>
      </c>
      <c r="N971" t="s">
        <v>61</v>
      </c>
      <c r="O971" t="s">
        <v>15341</v>
      </c>
      <c r="P971" t="s">
        <v>75</v>
      </c>
      <c r="Q971" t="s">
        <v>106</v>
      </c>
      <c r="R971" t="s">
        <v>6520</v>
      </c>
      <c r="S971" s="194" t="s">
        <v>235</v>
      </c>
      <c r="T971" t="s">
        <v>8640</v>
      </c>
      <c r="U971" t="s">
        <v>48</v>
      </c>
      <c r="V971" t="s">
        <v>49</v>
      </c>
      <c r="W971" t="s">
        <v>22004</v>
      </c>
      <c r="X971" s="127">
        <v>26610</v>
      </c>
      <c r="Y971" t="s">
        <v>258</v>
      </c>
      <c r="Z971" s="127">
        <v>44256</v>
      </c>
      <c r="AA971" s="127">
        <v>44561</v>
      </c>
      <c r="AB971" t="s">
        <v>8641</v>
      </c>
      <c r="AC971" t="s">
        <v>65</v>
      </c>
      <c r="AD971" t="s">
        <v>40</v>
      </c>
    </row>
    <row r="972" spans="1:30" x14ac:dyDescent="0.25">
      <c r="A972" t="s">
        <v>16845</v>
      </c>
      <c r="B972" t="s">
        <v>8634</v>
      </c>
      <c r="C972" t="s">
        <v>6849</v>
      </c>
      <c r="D972" t="s">
        <v>29</v>
      </c>
      <c r="E972" t="s">
        <v>491</v>
      </c>
      <c r="F972" t="s">
        <v>8941</v>
      </c>
      <c r="G972" t="s">
        <v>8636</v>
      </c>
      <c r="H972" t="s">
        <v>16655</v>
      </c>
      <c r="I972" t="s">
        <v>8942</v>
      </c>
      <c r="J972" t="s">
        <v>16845</v>
      </c>
      <c r="K972" t="s">
        <v>8638</v>
      </c>
      <c r="L972" t="s">
        <v>8638</v>
      </c>
      <c r="M972" t="s">
        <v>8639</v>
      </c>
      <c r="N972" t="s">
        <v>61</v>
      </c>
      <c r="O972" t="s">
        <v>15341</v>
      </c>
      <c r="P972" t="s">
        <v>974</v>
      </c>
      <c r="Q972" t="s">
        <v>528</v>
      </c>
      <c r="R972" t="s">
        <v>22005</v>
      </c>
      <c r="S972" s="194" t="s">
        <v>235</v>
      </c>
      <c r="T972" t="s">
        <v>8640</v>
      </c>
      <c r="U972" t="s">
        <v>48</v>
      </c>
      <c r="V972" t="s">
        <v>49</v>
      </c>
      <c r="W972" t="s">
        <v>22006</v>
      </c>
      <c r="X972" s="127">
        <v>32680</v>
      </c>
      <c r="Y972" t="s">
        <v>258</v>
      </c>
      <c r="Z972" s="127">
        <v>44409</v>
      </c>
      <c r="AA972" s="127">
        <v>44561</v>
      </c>
      <c r="AB972" t="s">
        <v>8641</v>
      </c>
      <c r="AC972" t="s">
        <v>65</v>
      </c>
      <c r="AD972" t="s">
        <v>40</v>
      </c>
    </row>
    <row r="973" spans="1:30" x14ac:dyDescent="0.25">
      <c r="A973" t="s">
        <v>16846</v>
      </c>
      <c r="B973" t="s">
        <v>8634</v>
      </c>
      <c r="C973" t="s">
        <v>6849</v>
      </c>
      <c r="D973" t="s">
        <v>29</v>
      </c>
      <c r="E973" t="s">
        <v>491</v>
      </c>
      <c r="F973" t="s">
        <v>8925</v>
      </c>
      <c r="G973" t="s">
        <v>8636</v>
      </c>
      <c r="H973" t="s">
        <v>16655</v>
      </c>
      <c r="I973" t="s">
        <v>6084</v>
      </c>
      <c r="J973" t="s">
        <v>16846</v>
      </c>
      <c r="K973" t="s">
        <v>8638</v>
      </c>
      <c r="L973" t="s">
        <v>8638</v>
      </c>
      <c r="M973" t="s">
        <v>8639</v>
      </c>
      <c r="N973" t="s">
        <v>61</v>
      </c>
      <c r="O973" t="s">
        <v>15341</v>
      </c>
      <c r="P973" t="s">
        <v>106</v>
      </c>
      <c r="Q973" t="s">
        <v>632</v>
      </c>
      <c r="R973" t="s">
        <v>108</v>
      </c>
      <c r="S973" s="194" t="s">
        <v>235</v>
      </c>
      <c r="T973" t="s">
        <v>8640</v>
      </c>
      <c r="U973" t="s">
        <v>48</v>
      </c>
      <c r="V973" t="s">
        <v>49</v>
      </c>
      <c r="W973" t="s">
        <v>22007</v>
      </c>
      <c r="X973" s="127">
        <v>28240</v>
      </c>
      <c r="Y973" t="s">
        <v>258</v>
      </c>
      <c r="Z973" s="127">
        <v>44256</v>
      </c>
      <c r="AA973" s="127">
        <v>44561</v>
      </c>
      <c r="AB973" t="s">
        <v>8641</v>
      </c>
      <c r="AC973" t="s">
        <v>65</v>
      </c>
      <c r="AD973" t="s">
        <v>40</v>
      </c>
    </row>
    <row r="974" spans="1:30" x14ac:dyDescent="0.25">
      <c r="A974" t="s">
        <v>16847</v>
      </c>
      <c r="B974" t="s">
        <v>8634</v>
      </c>
      <c r="C974" t="s">
        <v>6849</v>
      </c>
      <c r="D974" t="s">
        <v>29</v>
      </c>
      <c r="E974" t="s">
        <v>491</v>
      </c>
      <c r="F974" t="s">
        <v>8926</v>
      </c>
      <c r="G974" t="s">
        <v>8636</v>
      </c>
      <c r="H974" t="s">
        <v>16655</v>
      </c>
      <c r="I974" t="s">
        <v>8927</v>
      </c>
      <c r="J974" t="s">
        <v>16847</v>
      </c>
      <c r="K974" t="s">
        <v>8638</v>
      </c>
      <c r="L974" t="s">
        <v>8638</v>
      </c>
      <c r="M974" t="s">
        <v>8639</v>
      </c>
      <c r="N974" t="s">
        <v>61</v>
      </c>
      <c r="O974" t="s">
        <v>15341</v>
      </c>
      <c r="P974" t="s">
        <v>21378</v>
      </c>
      <c r="Q974" t="s">
        <v>152</v>
      </c>
      <c r="R974" t="s">
        <v>177</v>
      </c>
      <c r="S974" s="194" t="s">
        <v>235</v>
      </c>
      <c r="T974" t="s">
        <v>8640</v>
      </c>
      <c r="U974" t="s">
        <v>48</v>
      </c>
      <c r="V974" t="s">
        <v>49</v>
      </c>
      <c r="W974" t="s">
        <v>22008</v>
      </c>
      <c r="X974" s="127">
        <v>25482</v>
      </c>
      <c r="Y974" t="s">
        <v>258</v>
      </c>
      <c r="Z974" s="127">
        <v>44256</v>
      </c>
      <c r="AA974" s="127">
        <v>44561</v>
      </c>
      <c r="AB974" t="s">
        <v>8641</v>
      </c>
      <c r="AC974" t="s">
        <v>65</v>
      </c>
      <c r="AD974" t="s">
        <v>40</v>
      </c>
    </row>
    <row r="975" spans="1:30" x14ac:dyDescent="0.25">
      <c r="A975" t="s">
        <v>16848</v>
      </c>
      <c r="B975" t="s">
        <v>8634</v>
      </c>
      <c r="C975" t="s">
        <v>6849</v>
      </c>
      <c r="D975" t="s">
        <v>29</v>
      </c>
      <c r="E975" t="s">
        <v>491</v>
      </c>
      <c r="F975" t="s">
        <v>8955</v>
      </c>
      <c r="G975" t="s">
        <v>8636</v>
      </c>
      <c r="H975" t="s">
        <v>16655</v>
      </c>
      <c r="I975" t="s">
        <v>8956</v>
      </c>
      <c r="J975" t="s">
        <v>16848</v>
      </c>
      <c r="K975" t="s">
        <v>8638</v>
      </c>
      <c r="L975" t="s">
        <v>8638</v>
      </c>
      <c r="M975" t="s">
        <v>8639</v>
      </c>
      <c r="N975" t="s">
        <v>61</v>
      </c>
      <c r="O975" t="s">
        <v>15341</v>
      </c>
      <c r="P975" t="s">
        <v>159</v>
      </c>
      <c r="Q975" t="s">
        <v>67</v>
      </c>
      <c r="R975" t="s">
        <v>22009</v>
      </c>
      <c r="S975" s="194" t="s">
        <v>235</v>
      </c>
      <c r="T975" t="s">
        <v>8640</v>
      </c>
      <c r="U975" t="s">
        <v>48</v>
      </c>
      <c r="V975" t="s">
        <v>49</v>
      </c>
      <c r="W975" t="s">
        <v>22010</v>
      </c>
      <c r="X975" s="127">
        <v>32106</v>
      </c>
      <c r="Y975" t="s">
        <v>258</v>
      </c>
      <c r="Z975" s="127">
        <v>44256</v>
      </c>
      <c r="AA975" s="127">
        <v>44561</v>
      </c>
      <c r="AB975" t="s">
        <v>8641</v>
      </c>
      <c r="AC975" t="s">
        <v>65</v>
      </c>
      <c r="AD975" t="s">
        <v>40</v>
      </c>
    </row>
    <row r="976" spans="1:30" x14ac:dyDescent="0.25">
      <c r="A976" t="s">
        <v>16849</v>
      </c>
      <c r="B976" t="s">
        <v>8634</v>
      </c>
      <c r="C976" t="s">
        <v>6849</v>
      </c>
      <c r="D976" t="s">
        <v>29</v>
      </c>
      <c r="E976" t="s">
        <v>491</v>
      </c>
      <c r="F976" t="s">
        <v>9217</v>
      </c>
      <c r="G976" t="s">
        <v>8636</v>
      </c>
      <c r="H976" t="s">
        <v>16655</v>
      </c>
      <c r="I976" t="s">
        <v>9218</v>
      </c>
      <c r="J976" t="s">
        <v>16849</v>
      </c>
      <c r="K976" t="s">
        <v>8638</v>
      </c>
      <c r="L976" t="s">
        <v>8638</v>
      </c>
      <c r="M976" t="s">
        <v>8639</v>
      </c>
      <c r="N976" t="s">
        <v>61</v>
      </c>
      <c r="O976" t="s">
        <v>15341</v>
      </c>
      <c r="P976" t="s">
        <v>628</v>
      </c>
      <c r="Q976" t="s">
        <v>212</v>
      </c>
      <c r="R976" t="s">
        <v>22011</v>
      </c>
      <c r="S976" s="194" t="s">
        <v>235</v>
      </c>
      <c r="T976" t="s">
        <v>8640</v>
      </c>
      <c r="U976" t="s">
        <v>48</v>
      </c>
      <c r="V976" t="s">
        <v>49</v>
      </c>
      <c r="W976" t="s">
        <v>22012</v>
      </c>
      <c r="X976" s="127">
        <v>30632</v>
      </c>
      <c r="Y976" t="s">
        <v>258</v>
      </c>
      <c r="Z976" s="127">
        <v>44256</v>
      </c>
      <c r="AA976" s="127">
        <v>44561</v>
      </c>
      <c r="AB976" t="s">
        <v>8641</v>
      </c>
      <c r="AC976" t="s">
        <v>65</v>
      </c>
      <c r="AD976" t="s">
        <v>40</v>
      </c>
    </row>
    <row r="977" spans="1:30" x14ac:dyDescent="0.25">
      <c r="A977" t="s">
        <v>16850</v>
      </c>
      <c r="B977" t="s">
        <v>8634</v>
      </c>
      <c r="C977" t="s">
        <v>6849</v>
      </c>
      <c r="D977" t="s">
        <v>29</v>
      </c>
      <c r="E977" t="s">
        <v>491</v>
      </c>
      <c r="F977" t="s">
        <v>9221</v>
      </c>
      <c r="G977" t="s">
        <v>8636</v>
      </c>
      <c r="H977" t="s">
        <v>16655</v>
      </c>
      <c r="I977" t="s">
        <v>9222</v>
      </c>
      <c r="J977" t="s">
        <v>16850</v>
      </c>
      <c r="K977" t="s">
        <v>8638</v>
      </c>
      <c r="L977" t="s">
        <v>8638</v>
      </c>
      <c r="M977" t="s">
        <v>8639</v>
      </c>
      <c r="N977" t="s">
        <v>61</v>
      </c>
      <c r="O977" t="s">
        <v>15341</v>
      </c>
      <c r="P977" t="s">
        <v>325</v>
      </c>
      <c r="Q977" t="s">
        <v>126</v>
      </c>
      <c r="R977" t="s">
        <v>22013</v>
      </c>
      <c r="S977" s="194" t="s">
        <v>235</v>
      </c>
      <c r="T977" t="s">
        <v>8640</v>
      </c>
      <c r="U977" t="s">
        <v>48</v>
      </c>
      <c r="V977" t="s">
        <v>49</v>
      </c>
      <c r="W977" t="s">
        <v>22014</v>
      </c>
      <c r="X977" s="127">
        <v>27796</v>
      </c>
      <c r="Y977" t="s">
        <v>258</v>
      </c>
      <c r="Z977" s="127">
        <v>44256</v>
      </c>
      <c r="AA977" s="127">
        <v>44561</v>
      </c>
      <c r="AB977" t="s">
        <v>8641</v>
      </c>
      <c r="AC977" t="s">
        <v>65</v>
      </c>
      <c r="AD977" t="s">
        <v>40</v>
      </c>
    </row>
    <row r="978" spans="1:30" x14ac:dyDescent="0.25">
      <c r="A978" t="s">
        <v>16851</v>
      </c>
      <c r="B978" t="s">
        <v>8634</v>
      </c>
      <c r="C978" t="s">
        <v>6849</v>
      </c>
      <c r="D978" t="s">
        <v>29</v>
      </c>
      <c r="E978" t="s">
        <v>491</v>
      </c>
      <c r="F978" t="s">
        <v>8957</v>
      </c>
      <c r="G978" t="s">
        <v>8636</v>
      </c>
      <c r="H978" t="s">
        <v>16655</v>
      </c>
      <c r="I978" t="s">
        <v>8958</v>
      </c>
      <c r="J978" t="s">
        <v>16851</v>
      </c>
      <c r="K978" t="s">
        <v>8638</v>
      </c>
      <c r="L978" t="s">
        <v>8638</v>
      </c>
      <c r="M978" t="s">
        <v>8639</v>
      </c>
      <c r="N978" t="s">
        <v>61</v>
      </c>
      <c r="O978" t="s">
        <v>15341</v>
      </c>
      <c r="P978" t="s">
        <v>75</v>
      </c>
      <c r="Q978" t="s">
        <v>106</v>
      </c>
      <c r="R978" t="s">
        <v>22015</v>
      </c>
      <c r="S978" s="194" t="s">
        <v>235</v>
      </c>
      <c r="T978" t="s">
        <v>8640</v>
      </c>
      <c r="U978" t="s">
        <v>48</v>
      </c>
      <c r="V978" t="s">
        <v>49</v>
      </c>
      <c r="W978" t="s">
        <v>22016</v>
      </c>
      <c r="X978" s="127">
        <v>25294</v>
      </c>
      <c r="Y978" t="s">
        <v>258</v>
      </c>
      <c r="Z978" s="127">
        <v>44256</v>
      </c>
      <c r="AA978" s="127">
        <v>44561</v>
      </c>
      <c r="AB978" t="s">
        <v>8641</v>
      </c>
      <c r="AC978" t="s">
        <v>65</v>
      </c>
      <c r="AD978" t="s">
        <v>40</v>
      </c>
    </row>
    <row r="979" spans="1:30" x14ac:dyDescent="0.25">
      <c r="A979" t="s">
        <v>16852</v>
      </c>
      <c r="B979" t="s">
        <v>8634</v>
      </c>
      <c r="C979" t="s">
        <v>6849</v>
      </c>
      <c r="D979" t="s">
        <v>29</v>
      </c>
      <c r="E979" t="s">
        <v>491</v>
      </c>
      <c r="F979" t="s">
        <v>8959</v>
      </c>
      <c r="G979" t="s">
        <v>8636</v>
      </c>
      <c r="H979" t="s">
        <v>16655</v>
      </c>
      <c r="I979" t="s">
        <v>8895</v>
      </c>
      <c r="J979" t="s">
        <v>16852</v>
      </c>
      <c r="K979" t="s">
        <v>8638</v>
      </c>
      <c r="L979" t="s">
        <v>8638</v>
      </c>
      <c r="M979" t="s">
        <v>8639</v>
      </c>
      <c r="N979" t="s">
        <v>61</v>
      </c>
      <c r="O979" t="s">
        <v>15341</v>
      </c>
      <c r="P979" t="s">
        <v>75</v>
      </c>
      <c r="Q979" t="s">
        <v>106</v>
      </c>
      <c r="R979" t="s">
        <v>22017</v>
      </c>
      <c r="S979" s="194" t="s">
        <v>235</v>
      </c>
      <c r="T979" t="s">
        <v>8640</v>
      </c>
      <c r="U979" t="s">
        <v>48</v>
      </c>
      <c r="V979" t="s">
        <v>49</v>
      </c>
      <c r="W979" t="s">
        <v>22018</v>
      </c>
      <c r="X979" s="127">
        <v>24150</v>
      </c>
      <c r="Y979" t="s">
        <v>258</v>
      </c>
      <c r="Z979" s="127">
        <v>44256</v>
      </c>
      <c r="AA979" s="127">
        <v>44561</v>
      </c>
      <c r="AB979" t="s">
        <v>8641</v>
      </c>
      <c r="AC979" t="s">
        <v>65</v>
      </c>
      <c r="AD979" t="s">
        <v>40</v>
      </c>
    </row>
    <row r="980" spans="1:30" x14ac:dyDescent="0.25">
      <c r="A980" t="s">
        <v>16853</v>
      </c>
      <c r="B980" t="s">
        <v>8634</v>
      </c>
      <c r="C980" t="s">
        <v>6849</v>
      </c>
      <c r="D980" t="s">
        <v>29</v>
      </c>
      <c r="E980" t="s">
        <v>491</v>
      </c>
      <c r="F980" t="s">
        <v>8961</v>
      </c>
      <c r="G980" t="s">
        <v>8636</v>
      </c>
      <c r="H980" t="s">
        <v>16655</v>
      </c>
      <c r="I980" t="s">
        <v>8960</v>
      </c>
      <c r="J980" t="s">
        <v>16853</v>
      </c>
      <c r="K980" t="s">
        <v>8638</v>
      </c>
      <c r="L980" t="s">
        <v>8638</v>
      </c>
      <c r="M980" t="s">
        <v>8639</v>
      </c>
      <c r="N980" t="s">
        <v>61</v>
      </c>
      <c r="O980" t="s">
        <v>15341</v>
      </c>
      <c r="P980" t="s">
        <v>508</v>
      </c>
      <c r="Q980" t="s">
        <v>230</v>
      </c>
      <c r="R980" t="s">
        <v>70</v>
      </c>
      <c r="S980" s="194" t="s">
        <v>235</v>
      </c>
      <c r="T980" t="s">
        <v>8640</v>
      </c>
      <c r="U980" t="s">
        <v>48</v>
      </c>
      <c r="V980" t="s">
        <v>49</v>
      </c>
      <c r="W980" t="s">
        <v>22019</v>
      </c>
      <c r="X980" s="127">
        <v>29270</v>
      </c>
      <c r="Y980" t="s">
        <v>258</v>
      </c>
      <c r="Z980" s="127">
        <v>44256</v>
      </c>
      <c r="AA980" s="127">
        <v>44561</v>
      </c>
      <c r="AB980" t="s">
        <v>8641</v>
      </c>
      <c r="AC980" t="s">
        <v>65</v>
      </c>
      <c r="AD980" t="s">
        <v>40</v>
      </c>
    </row>
    <row r="981" spans="1:30" x14ac:dyDescent="0.25">
      <c r="A981" t="s">
        <v>16854</v>
      </c>
      <c r="B981" t="s">
        <v>8634</v>
      </c>
      <c r="C981" t="s">
        <v>6849</v>
      </c>
      <c r="D981" t="s">
        <v>29</v>
      </c>
      <c r="E981" t="s">
        <v>491</v>
      </c>
      <c r="F981" t="s">
        <v>8962</v>
      </c>
      <c r="G981" t="s">
        <v>8636</v>
      </c>
      <c r="H981" t="s">
        <v>16655</v>
      </c>
      <c r="I981" t="s">
        <v>8963</v>
      </c>
      <c r="J981" t="s">
        <v>16854</v>
      </c>
      <c r="K981" t="s">
        <v>8638</v>
      </c>
      <c r="L981" t="s">
        <v>8638</v>
      </c>
      <c r="M981" t="s">
        <v>8639</v>
      </c>
      <c r="N981" t="s">
        <v>61</v>
      </c>
      <c r="O981" t="s">
        <v>15341</v>
      </c>
      <c r="P981" t="s">
        <v>21522</v>
      </c>
      <c r="Q981" t="s">
        <v>8964</v>
      </c>
      <c r="R981" t="s">
        <v>22020</v>
      </c>
      <c r="S981" s="194" t="s">
        <v>235</v>
      </c>
      <c r="T981" t="s">
        <v>8640</v>
      </c>
      <c r="U981" t="s">
        <v>48</v>
      </c>
      <c r="V981" t="s">
        <v>49</v>
      </c>
      <c r="W981" t="s">
        <v>22021</v>
      </c>
      <c r="X981" s="127">
        <v>27000</v>
      </c>
      <c r="Y981" t="s">
        <v>258</v>
      </c>
      <c r="Z981" s="127">
        <v>44256</v>
      </c>
      <c r="AA981" s="127">
        <v>44561</v>
      </c>
      <c r="AB981" t="s">
        <v>8641</v>
      </c>
      <c r="AC981" t="s">
        <v>65</v>
      </c>
      <c r="AD981" t="s">
        <v>40</v>
      </c>
    </row>
    <row r="982" spans="1:30" x14ac:dyDescent="0.25">
      <c r="A982" t="s">
        <v>16855</v>
      </c>
      <c r="B982" t="s">
        <v>8634</v>
      </c>
      <c r="C982" t="s">
        <v>6849</v>
      </c>
      <c r="D982" t="s">
        <v>29</v>
      </c>
      <c r="E982" t="s">
        <v>491</v>
      </c>
      <c r="F982" t="s">
        <v>8965</v>
      </c>
      <c r="G982" t="s">
        <v>8636</v>
      </c>
      <c r="H982" t="s">
        <v>16655</v>
      </c>
      <c r="I982" t="s">
        <v>8966</v>
      </c>
      <c r="J982" t="s">
        <v>16855</v>
      </c>
      <c r="K982" t="s">
        <v>8638</v>
      </c>
      <c r="L982" t="s">
        <v>8638</v>
      </c>
      <c r="M982" t="s">
        <v>8639</v>
      </c>
      <c r="N982" t="s">
        <v>61</v>
      </c>
      <c r="O982" t="s">
        <v>15341</v>
      </c>
      <c r="P982" t="s">
        <v>75</v>
      </c>
      <c r="Q982" t="s">
        <v>21522</v>
      </c>
      <c r="R982" t="s">
        <v>22022</v>
      </c>
      <c r="S982" s="194" t="s">
        <v>235</v>
      </c>
      <c r="T982" t="s">
        <v>8640</v>
      </c>
      <c r="U982" t="s">
        <v>48</v>
      </c>
      <c r="V982" t="s">
        <v>49</v>
      </c>
      <c r="W982" t="s">
        <v>22023</v>
      </c>
      <c r="X982" s="127">
        <v>35735</v>
      </c>
      <c r="Y982" t="s">
        <v>258</v>
      </c>
      <c r="Z982" s="127">
        <v>44256</v>
      </c>
      <c r="AA982" s="127">
        <v>44561</v>
      </c>
      <c r="AB982" t="s">
        <v>8641</v>
      </c>
      <c r="AC982" t="s">
        <v>65</v>
      </c>
      <c r="AD982" t="s">
        <v>40</v>
      </c>
    </row>
    <row r="983" spans="1:30" x14ac:dyDescent="0.25">
      <c r="A983" t="s">
        <v>16856</v>
      </c>
      <c r="B983" t="s">
        <v>8634</v>
      </c>
      <c r="C983" t="s">
        <v>6849</v>
      </c>
      <c r="D983" t="s">
        <v>29</v>
      </c>
      <c r="E983" t="s">
        <v>491</v>
      </c>
      <c r="F983" t="s">
        <v>9117</v>
      </c>
      <c r="G983" t="s">
        <v>8636</v>
      </c>
      <c r="H983" t="s">
        <v>16655</v>
      </c>
      <c r="I983" t="s">
        <v>9118</v>
      </c>
      <c r="J983" t="s">
        <v>16856</v>
      </c>
      <c r="K983" t="s">
        <v>8638</v>
      </c>
      <c r="L983" t="s">
        <v>8638</v>
      </c>
      <c r="M983" t="s">
        <v>8639</v>
      </c>
      <c r="N983" t="s">
        <v>61</v>
      </c>
      <c r="O983" t="s">
        <v>15341</v>
      </c>
      <c r="P983" t="s">
        <v>657</v>
      </c>
      <c r="Q983" t="s">
        <v>647</v>
      </c>
      <c r="R983" t="s">
        <v>7948</v>
      </c>
      <c r="S983" s="194" t="s">
        <v>235</v>
      </c>
      <c r="T983" t="s">
        <v>8640</v>
      </c>
      <c r="U983" t="s">
        <v>48</v>
      </c>
      <c r="V983" t="s">
        <v>49</v>
      </c>
      <c r="W983" t="s">
        <v>22024</v>
      </c>
      <c r="X983" s="127">
        <v>33454</v>
      </c>
      <c r="Y983" t="s">
        <v>258</v>
      </c>
      <c r="Z983" s="127">
        <v>44256</v>
      </c>
      <c r="AA983" s="127">
        <v>44561</v>
      </c>
      <c r="AB983" t="s">
        <v>8641</v>
      </c>
      <c r="AC983" t="s">
        <v>65</v>
      </c>
      <c r="AD983" t="s">
        <v>40</v>
      </c>
    </row>
    <row r="984" spans="1:30" x14ac:dyDescent="0.25">
      <c r="A984" t="s">
        <v>16857</v>
      </c>
      <c r="B984" t="s">
        <v>8634</v>
      </c>
      <c r="C984" t="s">
        <v>6849</v>
      </c>
      <c r="D984" t="s">
        <v>29</v>
      </c>
      <c r="E984" t="s">
        <v>491</v>
      </c>
      <c r="F984" t="s">
        <v>9119</v>
      </c>
      <c r="G984" t="s">
        <v>8636</v>
      </c>
      <c r="H984" t="s">
        <v>16655</v>
      </c>
      <c r="I984" t="s">
        <v>9120</v>
      </c>
      <c r="J984" t="s">
        <v>16857</v>
      </c>
      <c r="K984" t="s">
        <v>8638</v>
      </c>
      <c r="L984" t="s">
        <v>8638</v>
      </c>
      <c r="M984" t="s">
        <v>8639</v>
      </c>
      <c r="N984" t="s">
        <v>61</v>
      </c>
      <c r="O984" t="s">
        <v>15341</v>
      </c>
      <c r="P984" t="s">
        <v>126</v>
      </c>
      <c r="Q984" t="s">
        <v>71</v>
      </c>
      <c r="R984" t="s">
        <v>658</v>
      </c>
      <c r="S984" s="194" t="s">
        <v>235</v>
      </c>
      <c r="T984" t="s">
        <v>8640</v>
      </c>
      <c r="U984" t="s">
        <v>48</v>
      </c>
      <c r="V984" t="s">
        <v>49</v>
      </c>
      <c r="W984" t="s">
        <v>22025</v>
      </c>
      <c r="X984" s="127">
        <v>30400</v>
      </c>
      <c r="Y984" t="s">
        <v>258</v>
      </c>
      <c r="Z984" s="127">
        <v>44256</v>
      </c>
      <c r="AA984" s="127">
        <v>44561</v>
      </c>
      <c r="AB984" t="s">
        <v>8641</v>
      </c>
      <c r="AC984" t="s">
        <v>65</v>
      </c>
      <c r="AD984" t="s">
        <v>40</v>
      </c>
    </row>
    <row r="985" spans="1:30" x14ac:dyDescent="0.25">
      <c r="A985" t="s">
        <v>16858</v>
      </c>
      <c r="B985" t="s">
        <v>8634</v>
      </c>
      <c r="C985" t="s">
        <v>6849</v>
      </c>
      <c r="D985" t="s">
        <v>29</v>
      </c>
      <c r="E985" t="s">
        <v>491</v>
      </c>
      <c r="F985" t="s">
        <v>9121</v>
      </c>
      <c r="G985" t="s">
        <v>8636</v>
      </c>
      <c r="H985" t="s">
        <v>16655</v>
      </c>
      <c r="I985" t="s">
        <v>9122</v>
      </c>
      <c r="J985" t="s">
        <v>16858</v>
      </c>
      <c r="K985" t="s">
        <v>8638</v>
      </c>
      <c r="L985" t="s">
        <v>8638</v>
      </c>
      <c r="M985" t="s">
        <v>8639</v>
      </c>
      <c r="N985" t="s">
        <v>61</v>
      </c>
      <c r="O985" t="s">
        <v>15341</v>
      </c>
      <c r="P985" t="s">
        <v>126</v>
      </c>
      <c r="Q985" t="s">
        <v>62</v>
      </c>
      <c r="R985" t="s">
        <v>22026</v>
      </c>
      <c r="S985" s="194" t="s">
        <v>235</v>
      </c>
      <c r="T985" t="s">
        <v>8640</v>
      </c>
      <c r="U985" t="s">
        <v>48</v>
      </c>
      <c r="V985" t="s">
        <v>49</v>
      </c>
      <c r="W985" t="s">
        <v>22027</v>
      </c>
      <c r="X985" s="127">
        <v>29797</v>
      </c>
      <c r="Y985" t="s">
        <v>258</v>
      </c>
      <c r="Z985" s="127">
        <v>44256</v>
      </c>
      <c r="AA985" s="127">
        <v>44561</v>
      </c>
      <c r="AB985" t="s">
        <v>8641</v>
      </c>
      <c r="AC985" t="s">
        <v>65</v>
      </c>
      <c r="AD985" t="s">
        <v>40</v>
      </c>
    </row>
    <row r="986" spans="1:30" x14ac:dyDescent="0.25">
      <c r="A986" t="s">
        <v>16859</v>
      </c>
      <c r="B986" t="s">
        <v>8634</v>
      </c>
      <c r="C986" t="s">
        <v>6849</v>
      </c>
      <c r="D986" t="s">
        <v>29</v>
      </c>
      <c r="E986" t="s">
        <v>491</v>
      </c>
      <c r="F986" t="s">
        <v>9124</v>
      </c>
      <c r="G986" t="s">
        <v>8636</v>
      </c>
      <c r="H986" t="s">
        <v>16655</v>
      </c>
      <c r="I986" t="s">
        <v>8782</v>
      </c>
      <c r="J986" t="s">
        <v>16859</v>
      </c>
      <c r="K986" t="s">
        <v>8638</v>
      </c>
      <c r="L986" t="s">
        <v>8638</v>
      </c>
      <c r="M986" t="s">
        <v>8639</v>
      </c>
      <c r="N986" t="s">
        <v>61</v>
      </c>
      <c r="O986" t="s">
        <v>15341</v>
      </c>
      <c r="P986" t="s">
        <v>911</v>
      </c>
      <c r="Q986" t="s">
        <v>126</v>
      </c>
      <c r="R986" t="s">
        <v>22028</v>
      </c>
      <c r="S986" s="194" t="s">
        <v>235</v>
      </c>
      <c r="T986" t="s">
        <v>8640</v>
      </c>
      <c r="U986" t="s">
        <v>48</v>
      </c>
      <c r="V986" t="s">
        <v>49</v>
      </c>
      <c r="W986" t="s">
        <v>22029</v>
      </c>
      <c r="X986" s="127">
        <v>33733</v>
      </c>
      <c r="Y986" t="s">
        <v>258</v>
      </c>
      <c r="Z986" s="127">
        <v>44256</v>
      </c>
      <c r="AA986" s="127">
        <v>44561</v>
      </c>
      <c r="AB986" t="s">
        <v>8641</v>
      </c>
      <c r="AC986" t="s">
        <v>65</v>
      </c>
      <c r="AD986" t="s">
        <v>40</v>
      </c>
    </row>
    <row r="987" spans="1:30" x14ac:dyDescent="0.25">
      <c r="A987" t="s">
        <v>16860</v>
      </c>
      <c r="B987" t="s">
        <v>8634</v>
      </c>
      <c r="C987" t="s">
        <v>6849</v>
      </c>
      <c r="D987" t="s">
        <v>29</v>
      </c>
      <c r="E987" t="s">
        <v>491</v>
      </c>
      <c r="F987" t="s">
        <v>9125</v>
      </c>
      <c r="G987" t="s">
        <v>8636</v>
      </c>
      <c r="H987" t="s">
        <v>16655</v>
      </c>
      <c r="I987" t="s">
        <v>9126</v>
      </c>
      <c r="J987" t="s">
        <v>16860</v>
      </c>
      <c r="K987" t="s">
        <v>8638</v>
      </c>
      <c r="L987" t="s">
        <v>8638</v>
      </c>
      <c r="M987" t="s">
        <v>8639</v>
      </c>
      <c r="N987" t="s">
        <v>61</v>
      </c>
      <c r="O987" t="s">
        <v>15341</v>
      </c>
      <c r="P987" t="s">
        <v>126</v>
      </c>
      <c r="Q987" t="s">
        <v>647</v>
      </c>
      <c r="R987" t="s">
        <v>9127</v>
      </c>
      <c r="S987" s="194" t="s">
        <v>235</v>
      </c>
      <c r="T987" t="s">
        <v>8640</v>
      </c>
      <c r="U987" t="s">
        <v>48</v>
      </c>
      <c r="V987" t="s">
        <v>49</v>
      </c>
      <c r="W987" t="s">
        <v>22030</v>
      </c>
      <c r="X987" s="127">
        <v>30256</v>
      </c>
      <c r="Y987" t="s">
        <v>258</v>
      </c>
      <c r="Z987" s="127">
        <v>44256</v>
      </c>
      <c r="AA987" s="127">
        <v>44561</v>
      </c>
      <c r="AB987" t="s">
        <v>8641</v>
      </c>
      <c r="AC987" t="s">
        <v>65</v>
      </c>
      <c r="AD987" t="s">
        <v>40</v>
      </c>
    </row>
    <row r="988" spans="1:30" x14ac:dyDescent="0.25">
      <c r="A988" t="s">
        <v>16861</v>
      </c>
      <c r="B988" t="s">
        <v>8634</v>
      </c>
      <c r="C988" t="s">
        <v>6849</v>
      </c>
      <c r="D988" t="s">
        <v>29</v>
      </c>
      <c r="E988" t="s">
        <v>491</v>
      </c>
      <c r="F988" t="s">
        <v>9128</v>
      </c>
      <c r="G988" t="s">
        <v>8636</v>
      </c>
      <c r="H988" t="s">
        <v>16655</v>
      </c>
      <c r="I988" t="s">
        <v>9129</v>
      </c>
      <c r="J988" t="s">
        <v>16861</v>
      </c>
      <c r="K988" t="s">
        <v>8638</v>
      </c>
      <c r="L988" t="s">
        <v>8638</v>
      </c>
      <c r="M988" t="s">
        <v>8639</v>
      </c>
      <c r="N988" t="s">
        <v>61</v>
      </c>
      <c r="O988" t="s">
        <v>15341</v>
      </c>
      <c r="P988" t="s">
        <v>529</v>
      </c>
      <c r="Q988" t="s">
        <v>88</v>
      </c>
      <c r="R988" t="s">
        <v>567</v>
      </c>
      <c r="S988" s="194" t="s">
        <v>235</v>
      </c>
      <c r="T988" t="s">
        <v>8640</v>
      </c>
      <c r="U988" t="s">
        <v>48</v>
      </c>
      <c r="V988" t="s">
        <v>49</v>
      </c>
      <c r="W988" t="s">
        <v>22031</v>
      </c>
      <c r="X988" s="127">
        <v>34009</v>
      </c>
      <c r="Y988" t="s">
        <v>258</v>
      </c>
      <c r="Z988" s="127">
        <v>44256</v>
      </c>
      <c r="AA988" s="127">
        <v>44561</v>
      </c>
      <c r="AB988" t="s">
        <v>8641</v>
      </c>
      <c r="AC988" t="s">
        <v>65</v>
      </c>
      <c r="AD988" t="s">
        <v>40</v>
      </c>
    </row>
    <row r="989" spans="1:30" x14ac:dyDescent="0.25">
      <c r="A989" t="s">
        <v>16862</v>
      </c>
      <c r="B989" t="s">
        <v>8634</v>
      </c>
      <c r="C989" t="s">
        <v>6849</v>
      </c>
      <c r="D989" t="s">
        <v>29</v>
      </c>
      <c r="E989" t="s">
        <v>491</v>
      </c>
      <c r="F989" t="s">
        <v>9253</v>
      </c>
      <c r="G989" t="s">
        <v>8636</v>
      </c>
      <c r="H989" t="s">
        <v>16655</v>
      </c>
      <c r="I989" t="s">
        <v>9254</v>
      </c>
      <c r="J989" t="s">
        <v>16862</v>
      </c>
      <c r="K989" t="s">
        <v>8638</v>
      </c>
      <c r="L989" t="s">
        <v>8638</v>
      </c>
      <c r="M989" t="s">
        <v>8639</v>
      </c>
      <c r="N989" t="s">
        <v>61</v>
      </c>
      <c r="O989" t="s">
        <v>15341</v>
      </c>
      <c r="P989" t="s">
        <v>87</v>
      </c>
      <c r="Q989" t="s">
        <v>106</v>
      </c>
      <c r="R989" t="s">
        <v>22032</v>
      </c>
      <c r="S989" s="194" t="s">
        <v>235</v>
      </c>
      <c r="T989" t="s">
        <v>8640</v>
      </c>
      <c r="U989" t="s">
        <v>48</v>
      </c>
      <c r="V989" t="s">
        <v>49</v>
      </c>
      <c r="W989" t="s">
        <v>22033</v>
      </c>
      <c r="X989" s="127">
        <v>27264</v>
      </c>
      <c r="Y989" t="s">
        <v>258</v>
      </c>
      <c r="Z989" s="127">
        <v>44256</v>
      </c>
      <c r="AA989" s="127">
        <v>44561</v>
      </c>
      <c r="AB989" t="s">
        <v>8641</v>
      </c>
      <c r="AC989" t="s">
        <v>65</v>
      </c>
      <c r="AD989" t="s">
        <v>40</v>
      </c>
    </row>
    <row r="990" spans="1:30" x14ac:dyDescent="0.25">
      <c r="A990" t="s">
        <v>16863</v>
      </c>
      <c r="B990" t="s">
        <v>8634</v>
      </c>
      <c r="C990" t="s">
        <v>6849</v>
      </c>
      <c r="D990" t="s">
        <v>29</v>
      </c>
      <c r="E990" t="s">
        <v>491</v>
      </c>
      <c r="F990" t="s">
        <v>9255</v>
      </c>
      <c r="G990" t="s">
        <v>8636</v>
      </c>
      <c r="H990" t="s">
        <v>16655</v>
      </c>
      <c r="I990" t="s">
        <v>9256</v>
      </c>
      <c r="J990" t="s">
        <v>16863</v>
      </c>
      <c r="K990" t="s">
        <v>8638</v>
      </c>
      <c r="L990" t="s">
        <v>8638</v>
      </c>
      <c r="M990" t="s">
        <v>8639</v>
      </c>
      <c r="N990" t="s">
        <v>61</v>
      </c>
      <c r="O990" t="s">
        <v>15341</v>
      </c>
      <c r="P990" t="s">
        <v>126</v>
      </c>
      <c r="Q990" t="s">
        <v>257</v>
      </c>
      <c r="R990" t="s">
        <v>9257</v>
      </c>
      <c r="S990" s="194" t="s">
        <v>235</v>
      </c>
      <c r="T990" t="s">
        <v>8640</v>
      </c>
      <c r="U990" t="s">
        <v>48</v>
      </c>
      <c r="V990" t="s">
        <v>49</v>
      </c>
      <c r="W990" t="s">
        <v>22034</v>
      </c>
      <c r="X990" s="127">
        <v>30604</v>
      </c>
      <c r="Y990" t="s">
        <v>258</v>
      </c>
      <c r="Z990" s="127">
        <v>44256</v>
      </c>
      <c r="AA990" s="127">
        <v>44561</v>
      </c>
      <c r="AB990" t="s">
        <v>8641</v>
      </c>
      <c r="AC990" t="s">
        <v>65</v>
      </c>
      <c r="AD990" t="s">
        <v>40</v>
      </c>
    </row>
    <row r="991" spans="1:30" x14ac:dyDescent="0.25">
      <c r="A991" t="s">
        <v>16864</v>
      </c>
      <c r="B991" t="s">
        <v>8634</v>
      </c>
      <c r="C991" t="s">
        <v>6849</v>
      </c>
      <c r="D991" t="s">
        <v>29</v>
      </c>
      <c r="E991" t="s">
        <v>491</v>
      </c>
      <c r="F991" t="s">
        <v>9130</v>
      </c>
      <c r="G991" t="s">
        <v>8636</v>
      </c>
      <c r="H991" t="s">
        <v>16655</v>
      </c>
      <c r="I991" t="s">
        <v>9131</v>
      </c>
      <c r="J991" t="s">
        <v>16864</v>
      </c>
      <c r="K991" t="s">
        <v>8638</v>
      </c>
      <c r="L991" t="s">
        <v>8638</v>
      </c>
      <c r="M991" t="s">
        <v>8639</v>
      </c>
      <c r="N991" t="s">
        <v>61</v>
      </c>
      <c r="O991" t="s">
        <v>15341</v>
      </c>
      <c r="P991" t="s">
        <v>131</v>
      </c>
      <c r="Q991" t="s">
        <v>55</v>
      </c>
      <c r="R991" t="s">
        <v>22035</v>
      </c>
      <c r="S991" s="194" t="s">
        <v>235</v>
      </c>
      <c r="T991" t="s">
        <v>8640</v>
      </c>
      <c r="U991" t="s">
        <v>48</v>
      </c>
      <c r="V991" t="s">
        <v>49</v>
      </c>
      <c r="W991" t="s">
        <v>22036</v>
      </c>
      <c r="X991" s="127">
        <v>29838</v>
      </c>
      <c r="Y991" t="s">
        <v>258</v>
      </c>
      <c r="Z991" s="127">
        <v>44256</v>
      </c>
      <c r="AA991" s="127">
        <v>44561</v>
      </c>
      <c r="AB991" t="s">
        <v>8641</v>
      </c>
      <c r="AC991" t="s">
        <v>65</v>
      </c>
      <c r="AD991" t="s">
        <v>40</v>
      </c>
    </row>
    <row r="992" spans="1:30" x14ac:dyDescent="0.25">
      <c r="A992" t="s">
        <v>16865</v>
      </c>
      <c r="B992" t="s">
        <v>8634</v>
      </c>
      <c r="C992" t="s">
        <v>6849</v>
      </c>
      <c r="D992" t="s">
        <v>29</v>
      </c>
      <c r="E992" t="s">
        <v>491</v>
      </c>
      <c r="F992" t="s">
        <v>9132</v>
      </c>
      <c r="G992" t="s">
        <v>8636</v>
      </c>
      <c r="H992" t="s">
        <v>16655</v>
      </c>
      <c r="I992" t="s">
        <v>607</v>
      </c>
      <c r="J992" t="s">
        <v>16865</v>
      </c>
      <c r="K992" t="s">
        <v>8638</v>
      </c>
      <c r="L992" t="s">
        <v>8638</v>
      </c>
      <c r="M992" t="s">
        <v>8639</v>
      </c>
      <c r="N992" t="s">
        <v>61</v>
      </c>
      <c r="O992" t="s">
        <v>15341</v>
      </c>
      <c r="P992" t="s">
        <v>548</v>
      </c>
      <c r="Q992" t="s">
        <v>489</v>
      </c>
      <c r="R992" t="s">
        <v>22037</v>
      </c>
      <c r="S992" s="194" t="s">
        <v>235</v>
      </c>
      <c r="T992" t="s">
        <v>8640</v>
      </c>
      <c r="U992" t="s">
        <v>48</v>
      </c>
      <c r="V992" t="s">
        <v>49</v>
      </c>
      <c r="W992" t="s">
        <v>22038</v>
      </c>
      <c r="X992" s="127">
        <v>30954</v>
      </c>
      <c r="Y992" t="s">
        <v>258</v>
      </c>
      <c r="Z992" s="127">
        <v>44256</v>
      </c>
      <c r="AA992" s="127">
        <v>44561</v>
      </c>
      <c r="AB992" t="s">
        <v>8641</v>
      </c>
      <c r="AC992" t="s">
        <v>65</v>
      </c>
      <c r="AD992" t="s">
        <v>40</v>
      </c>
    </row>
    <row r="993" spans="1:30" x14ac:dyDescent="0.25">
      <c r="A993" t="s">
        <v>16866</v>
      </c>
      <c r="B993" t="s">
        <v>8634</v>
      </c>
      <c r="C993" t="s">
        <v>6849</v>
      </c>
      <c r="D993" t="s">
        <v>29</v>
      </c>
      <c r="E993" t="s">
        <v>491</v>
      </c>
      <c r="F993" t="s">
        <v>9133</v>
      </c>
      <c r="G993" t="s">
        <v>8636</v>
      </c>
      <c r="H993" t="s">
        <v>16655</v>
      </c>
      <c r="I993" t="s">
        <v>9134</v>
      </c>
      <c r="J993" t="s">
        <v>16866</v>
      </c>
      <c r="K993" t="s">
        <v>8638</v>
      </c>
      <c r="L993" t="s">
        <v>8638</v>
      </c>
      <c r="M993" t="s">
        <v>8639</v>
      </c>
      <c r="N993" t="s">
        <v>61</v>
      </c>
      <c r="O993" t="s">
        <v>15341</v>
      </c>
      <c r="P993" t="s">
        <v>346</v>
      </c>
      <c r="Q993" t="s">
        <v>254</v>
      </c>
      <c r="R993" t="s">
        <v>638</v>
      </c>
      <c r="S993" s="194" t="s">
        <v>235</v>
      </c>
      <c r="T993" t="s">
        <v>8640</v>
      </c>
      <c r="U993" t="s">
        <v>48</v>
      </c>
      <c r="V993" t="s">
        <v>49</v>
      </c>
      <c r="W993" t="s">
        <v>22039</v>
      </c>
      <c r="X993" s="127">
        <v>31088</v>
      </c>
      <c r="Y993" t="s">
        <v>258</v>
      </c>
      <c r="Z993" s="127">
        <v>44256</v>
      </c>
      <c r="AA993" s="127">
        <v>44561</v>
      </c>
      <c r="AB993" t="s">
        <v>8641</v>
      </c>
      <c r="AC993" t="s">
        <v>65</v>
      </c>
      <c r="AD993" t="s">
        <v>40</v>
      </c>
    </row>
    <row r="994" spans="1:30" x14ac:dyDescent="0.25">
      <c r="A994" t="s">
        <v>16867</v>
      </c>
      <c r="B994" t="s">
        <v>8634</v>
      </c>
      <c r="C994" t="s">
        <v>6849</v>
      </c>
      <c r="D994" t="s">
        <v>29</v>
      </c>
      <c r="E994" t="s">
        <v>491</v>
      </c>
      <c r="F994" t="s">
        <v>9135</v>
      </c>
      <c r="G994" t="s">
        <v>8636</v>
      </c>
      <c r="H994" t="s">
        <v>16655</v>
      </c>
      <c r="I994" t="s">
        <v>431</v>
      </c>
      <c r="J994" t="s">
        <v>16867</v>
      </c>
      <c r="K994" t="s">
        <v>8638</v>
      </c>
      <c r="L994" t="s">
        <v>8638</v>
      </c>
      <c r="M994" t="s">
        <v>8639</v>
      </c>
      <c r="N994" t="s">
        <v>61</v>
      </c>
      <c r="O994" t="s">
        <v>15341</v>
      </c>
      <c r="P994" t="s">
        <v>126</v>
      </c>
      <c r="Q994" t="s">
        <v>152</v>
      </c>
      <c r="R994" t="s">
        <v>9136</v>
      </c>
      <c r="S994" s="194" t="s">
        <v>235</v>
      </c>
      <c r="T994" t="s">
        <v>8640</v>
      </c>
      <c r="U994" t="s">
        <v>48</v>
      </c>
      <c r="V994" t="s">
        <v>49</v>
      </c>
      <c r="W994" t="s">
        <v>22040</v>
      </c>
      <c r="X994" s="127">
        <v>26774</v>
      </c>
      <c r="Y994" t="s">
        <v>258</v>
      </c>
      <c r="Z994" s="127">
        <v>44256</v>
      </c>
      <c r="AA994" s="127">
        <v>44561</v>
      </c>
      <c r="AB994" t="s">
        <v>8641</v>
      </c>
      <c r="AC994" t="s">
        <v>65</v>
      </c>
      <c r="AD994" t="s">
        <v>40</v>
      </c>
    </row>
    <row r="995" spans="1:30" x14ac:dyDescent="0.25">
      <c r="A995" t="s">
        <v>16868</v>
      </c>
      <c r="B995" t="s">
        <v>8634</v>
      </c>
      <c r="C995" t="s">
        <v>6849</v>
      </c>
      <c r="D995" t="s">
        <v>29</v>
      </c>
      <c r="E995" t="s">
        <v>491</v>
      </c>
      <c r="F995" t="s">
        <v>9137</v>
      </c>
      <c r="G995" t="s">
        <v>8636</v>
      </c>
      <c r="H995" t="s">
        <v>16655</v>
      </c>
      <c r="I995" t="s">
        <v>9138</v>
      </c>
      <c r="J995" t="s">
        <v>16868</v>
      </c>
      <c r="K995" t="s">
        <v>8638</v>
      </c>
      <c r="L995" t="s">
        <v>8638</v>
      </c>
      <c r="M995" t="s">
        <v>8639</v>
      </c>
      <c r="N995" t="s">
        <v>61</v>
      </c>
      <c r="O995" t="s">
        <v>15341</v>
      </c>
      <c r="P995" t="s">
        <v>106</v>
      </c>
      <c r="Q995" t="s">
        <v>106</v>
      </c>
      <c r="R995" t="s">
        <v>22041</v>
      </c>
      <c r="S995" s="194" t="s">
        <v>235</v>
      </c>
      <c r="T995" t="s">
        <v>8640</v>
      </c>
      <c r="U995" t="s">
        <v>48</v>
      </c>
      <c r="V995" t="s">
        <v>49</v>
      </c>
      <c r="W995" t="s">
        <v>22042</v>
      </c>
      <c r="X995" s="127">
        <v>35207</v>
      </c>
      <c r="Y995" t="s">
        <v>258</v>
      </c>
      <c r="Z995" s="127">
        <v>44256</v>
      </c>
      <c r="AA995" s="127">
        <v>44561</v>
      </c>
      <c r="AB995" t="s">
        <v>8641</v>
      </c>
      <c r="AC995" t="s">
        <v>65</v>
      </c>
      <c r="AD995" t="s">
        <v>40</v>
      </c>
    </row>
    <row r="996" spans="1:30" x14ac:dyDescent="0.25">
      <c r="A996" t="s">
        <v>16869</v>
      </c>
      <c r="B996" t="s">
        <v>8634</v>
      </c>
      <c r="C996" t="s">
        <v>6849</v>
      </c>
      <c r="D996" t="s">
        <v>29</v>
      </c>
      <c r="E996" t="s">
        <v>491</v>
      </c>
      <c r="F996" t="s">
        <v>9141</v>
      </c>
      <c r="G996" t="s">
        <v>8636</v>
      </c>
      <c r="H996" t="s">
        <v>16655</v>
      </c>
      <c r="I996" t="s">
        <v>9142</v>
      </c>
      <c r="J996" t="s">
        <v>16869</v>
      </c>
      <c r="K996" t="s">
        <v>8638</v>
      </c>
      <c r="L996" t="s">
        <v>8638</v>
      </c>
      <c r="M996" t="s">
        <v>8639</v>
      </c>
      <c r="N996" t="s">
        <v>61</v>
      </c>
      <c r="O996" t="s">
        <v>15341</v>
      </c>
      <c r="P996" t="s">
        <v>103</v>
      </c>
      <c r="Q996" t="s">
        <v>174</v>
      </c>
      <c r="R996" t="s">
        <v>21717</v>
      </c>
      <c r="S996" s="194" t="s">
        <v>235</v>
      </c>
      <c r="T996" t="s">
        <v>8640</v>
      </c>
      <c r="U996" t="s">
        <v>48</v>
      </c>
      <c r="V996" t="s">
        <v>49</v>
      </c>
      <c r="W996" t="s">
        <v>22043</v>
      </c>
      <c r="X996" s="127">
        <v>34904</v>
      </c>
      <c r="Y996" t="s">
        <v>258</v>
      </c>
      <c r="Z996" s="127">
        <v>44256</v>
      </c>
      <c r="AA996" s="127">
        <v>44561</v>
      </c>
      <c r="AB996" t="s">
        <v>8641</v>
      </c>
      <c r="AC996" t="s">
        <v>65</v>
      </c>
      <c r="AD996" t="s">
        <v>40</v>
      </c>
    </row>
    <row r="997" spans="1:30" x14ac:dyDescent="0.25">
      <c r="A997" t="s">
        <v>16870</v>
      </c>
      <c r="B997" t="s">
        <v>8634</v>
      </c>
      <c r="C997" t="s">
        <v>6849</v>
      </c>
      <c r="D997" t="s">
        <v>29</v>
      </c>
      <c r="E997" t="s">
        <v>491</v>
      </c>
      <c r="F997" t="s">
        <v>9139</v>
      </c>
      <c r="G997" t="s">
        <v>8636</v>
      </c>
      <c r="H997" t="s">
        <v>16655</v>
      </c>
      <c r="I997" t="s">
        <v>9140</v>
      </c>
      <c r="J997" t="s">
        <v>16870</v>
      </c>
      <c r="K997" t="s">
        <v>8638</v>
      </c>
      <c r="L997" t="s">
        <v>8638</v>
      </c>
      <c r="M997" t="s">
        <v>8639</v>
      </c>
      <c r="N997" t="s">
        <v>61</v>
      </c>
      <c r="O997" t="s">
        <v>15341</v>
      </c>
      <c r="P997" t="s">
        <v>135</v>
      </c>
      <c r="Q997" t="s">
        <v>1030</v>
      </c>
      <c r="R997" t="s">
        <v>22044</v>
      </c>
      <c r="S997" s="194" t="s">
        <v>235</v>
      </c>
      <c r="T997" t="s">
        <v>8640</v>
      </c>
      <c r="U997" t="s">
        <v>48</v>
      </c>
      <c r="V997" t="s">
        <v>49</v>
      </c>
      <c r="W997" t="s">
        <v>22045</v>
      </c>
      <c r="X997" s="127">
        <v>37001</v>
      </c>
      <c r="Y997" t="s">
        <v>258</v>
      </c>
      <c r="Z997" s="127">
        <v>44256</v>
      </c>
      <c r="AA997" s="127">
        <v>44561</v>
      </c>
      <c r="AB997" t="s">
        <v>8641</v>
      </c>
      <c r="AC997" t="s">
        <v>65</v>
      </c>
      <c r="AD997" t="s">
        <v>40</v>
      </c>
    </row>
    <row r="998" spans="1:30" x14ac:dyDescent="0.25">
      <c r="A998" t="s">
        <v>16871</v>
      </c>
      <c r="B998" t="s">
        <v>8634</v>
      </c>
      <c r="C998" t="s">
        <v>6849</v>
      </c>
      <c r="D998" t="s">
        <v>29</v>
      </c>
      <c r="E998" t="s">
        <v>491</v>
      </c>
      <c r="F998" t="s">
        <v>9143</v>
      </c>
      <c r="G998" t="s">
        <v>8636</v>
      </c>
      <c r="H998" t="s">
        <v>16655</v>
      </c>
      <c r="I998" t="s">
        <v>9144</v>
      </c>
      <c r="J998" t="s">
        <v>16871</v>
      </c>
      <c r="K998" t="s">
        <v>8638</v>
      </c>
      <c r="L998" t="s">
        <v>8638</v>
      </c>
      <c r="M998" t="s">
        <v>8639</v>
      </c>
      <c r="N998" t="s">
        <v>61</v>
      </c>
      <c r="O998" t="s">
        <v>15341</v>
      </c>
      <c r="P998" t="s">
        <v>274</v>
      </c>
      <c r="Q998" t="s">
        <v>22046</v>
      </c>
      <c r="R998" t="s">
        <v>950</v>
      </c>
      <c r="S998" s="194" t="s">
        <v>235</v>
      </c>
      <c r="T998" t="s">
        <v>8640</v>
      </c>
      <c r="U998" t="s">
        <v>48</v>
      </c>
      <c r="V998" t="s">
        <v>49</v>
      </c>
      <c r="W998" t="s">
        <v>22047</v>
      </c>
      <c r="X998" s="127">
        <v>26402</v>
      </c>
      <c r="Y998" t="s">
        <v>258</v>
      </c>
      <c r="Z998" s="127">
        <v>44256</v>
      </c>
      <c r="AA998" s="127">
        <v>44561</v>
      </c>
      <c r="AB998" t="s">
        <v>8641</v>
      </c>
      <c r="AC998" t="s">
        <v>65</v>
      </c>
      <c r="AD998" t="s">
        <v>40</v>
      </c>
    </row>
    <row r="999" spans="1:30" x14ac:dyDescent="0.25">
      <c r="A999" t="s">
        <v>16872</v>
      </c>
      <c r="B999" t="s">
        <v>8634</v>
      </c>
      <c r="C999" t="s">
        <v>6849</v>
      </c>
      <c r="D999" t="s">
        <v>29</v>
      </c>
      <c r="E999" t="s">
        <v>491</v>
      </c>
      <c r="F999" t="s">
        <v>9147</v>
      </c>
      <c r="G999" t="s">
        <v>8636</v>
      </c>
      <c r="H999" t="s">
        <v>16655</v>
      </c>
      <c r="I999" t="s">
        <v>9148</v>
      </c>
      <c r="J999" t="s">
        <v>16872</v>
      </c>
      <c r="K999" t="s">
        <v>8638</v>
      </c>
      <c r="L999" t="s">
        <v>8638</v>
      </c>
      <c r="M999" t="s">
        <v>8639</v>
      </c>
      <c r="N999" t="s">
        <v>61</v>
      </c>
      <c r="O999" t="s">
        <v>15341</v>
      </c>
      <c r="P999" t="s">
        <v>98</v>
      </c>
      <c r="Q999" t="s">
        <v>71</v>
      </c>
      <c r="R999" t="s">
        <v>606</v>
      </c>
      <c r="S999" s="194" t="s">
        <v>235</v>
      </c>
      <c r="T999" t="s">
        <v>8640</v>
      </c>
      <c r="U999" t="s">
        <v>48</v>
      </c>
      <c r="V999" t="s">
        <v>49</v>
      </c>
      <c r="W999" t="s">
        <v>22048</v>
      </c>
      <c r="X999" s="127">
        <v>27521</v>
      </c>
      <c r="Y999" t="s">
        <v>258</v>
      </c>
      <c r="Z999" s="127">
        <v>44256</v>
      </c>
      <c r="AA999" s="127">
        <v>44561</v>
      </c>
      <c r="AB999" t="s">
        <v>8641</v>
      </c>
      <c r="AC999" t="s">
        <v>65</v>
      </c>
      <c r="AD999" t="s">
        <v>40</v>
      </c>
    </row>
    <row r="1000" spans="1:30" x14ac:dyDescent="0.25">
      <c r="A1000" t="s">
        <v>16873</v>
      </c>
      <c r="B1000" t="s">
        <v>8634</v>
      </c>
      <c r="C1000" t="s">
        <v>6849</v>
      </c>
      <c r="D1000" t="s">
        <v>29</v>
      </c>
      <c r="E1000" t="s">
        <v>491</v>
      </c>
      <c r="F1000" t="s">
        <v>9149</v>
      </c>
      <c r="G1000" t="s">
        <v>8636</v>
      </c>
      <c r="H1000" t="s">
        <v>16655</v>
      </c>
      <c r="I1000" t="s">
        <v>9150</v>
      </c>
      <c r="J1000" t="s">
        <v>16873</v>
      </c>
      <c r="K1000" t="s">
        <v>8638</v>
      </c>
      <c r="L1000" t="s">
        <v>8638</v>
      </c>
      <c r="M1000" t="s">
        <v>8639</v>
      </c>
      <c r="N1000" t="s">
        <v>61</v>
      </c>
      <c r="O1000" t="s">
        <v>15341</v>
      </c>
      <c r="P1000" t="s">
        <v>106</v>
      </c>
      <c r="Q1000" t="s">
        <v>182</v>
      </c>
      <c r="R1000" t="s">
        <v>22049</v>
      </c>
      <c r="S1000" s="194" t="s">
        <v>235</v>
      </c>
      <c r="T1000" t="s">
        <v>8640</v>
      </c>
      <c r="U1000" t="s">
        <v>48</v>
      </c>
      <c r="V1000" t="s">
        <v>49</v>
      </c>
      <c r="W1000" t="s">
        <v>22050</v>
      </c>
      <c r="X1000" s="127">
        <v>30100</v>
      </c>
      <c r="Y1000" t="s">
        <v>258</v>
      </c>
      <c r="Z1000" s="127">
        <v>44256</v>
      </c>
      <c r="AA1000" s="127">
        <v>44561</v>
      </c>
      <c r="AB1000" t="s">
        <v>8641</v>
      </c>
      <c r="AC1000" t="s">
        <v>65</v>
      </c>
      <c r="AD1000" t="s">
        <v>40</v>
      </c>
    </row>
    <row r="1001" spans="1:30" x14ac:dyDescent="0.25">
      <c r="A1001" t="s">
        <v>16874</v>
      </c>
      <c r="B1001" t="s">
        <v>8634</v>
      </c>
      <c r="C1001" t="s">
        <v>6849</v>
      </c>
      <c r="D1001" t="s">
        <v>29</v>
      </c>
      <c r="E1001" t="s">
        <v>491</v>
      </c>
      <c r="F1001" t="s">
        <v>9145</v>
      </c>
      <c r="G1001" t="s">
        <v>8636</v>
      </c>
      <c r="H1001" t="s">
        <v>16655</v>
      </c>
      <c r="I1001" t="s">
        <v>9146</v>
      </c>
      <c r="J1001" t="s">
        <v>16874</v>
      </c>
      <c r="K1001" t="s">
        <v>8638</v>
      </c>
      <c r="L1001" t="s">
        <v>8638</v>
      </c>
      <c r="M1001" t="s">
        <v>8639</v>
      </c>
      <c r="N1001" t="s">
        <v>61</v>
      </c>
      <c r="O1001" t="s">
        <v>15341</v>
      </c>
      <c r="P1001" t="s">
        <v>22051</v>
      </c>
      <c r="Q1001" t="s">
        <v>222</v>
      </c>
      <c r="R1001" t="s">
        <v>22052</v>
      </c>
      <c r="S1001" s="194" t="s">
        <v>235</v>
      </c>
      <c r="T1001" t="s">
        <v>8640</v>
      </c>
      <c r="U1001" t="s">
        <v>48</v>
      </c>
      <c r="V1001" t="s">
        <v>49</v>
      </c>
      <c r="W1001" t="s">
        <v>22053</v>
      </c>
      <c r="X1001" s="127">
        <v>30223</v>
      </c>
      <c r="Y1001" t="s">
        <v>258</v>
      </c>
      <c r="Z1001" s="127">
        <v>44256</v>
      </c>
      <c r="AA1001" s="127">
        <v>44561</v>
      </c>
      <c r="AB1001" t="s">
        <v>8641</v>
      </c>
      <c r="AC1001" t="s">
        <v>65</v>
      </c>
      <c r="AD1001" t="s">
        <v>40</v>
      </c>
    </row>
    <row r="1002" spans="1:30" x14ac:dyDescent="0.25">
      <c r="A1002" t="s">
        <v>16875</v>
      </c>
      <c r="B1002" t="s">
        <v>8634</v>
      </c>
      <c r="C1002" t="s">
        <v>6849</v>
      </c>
      <c r="D1002" t="s">
        <v>29</v>
      </c>
      <c r="E1002" t="s">
        <v>491</v>
      </c>
      <c r="F1002" t="s">
        <v>9151</v>
      </c>
      <c r="G1002" t="s">
        <v>8636</v>
      </c>
      <c r="H1002" t="s">
        <v>16655</v>
      </c>
      <c r="I1002" t="s">
        <v>9152</v>
      </c>
      <c r="J1002" t="s">
        <v>16875</v>
      </c>
      <c r="K1002" t="s">
        <v>8638</v>
      </c>
      <c r="L1002" t="s">
        <v>8638</v>
      </c>
      <c r="M1002" t="s">
        <v>8639</v>
      </c>
      <c r="N1002" t="s">
        <v>61</v>
      </c>
      <c r="O1002" t="s">
        <v>15341</v>
      </c>
      <c r="P1002" t="s">
        <v>174</v>
      </c>
      <c r="Q1002" t="s">
        <v>385</v>
      </c>
      <c r="R1002" t="s">
        <v>22054</v>
      </c>
      <c r="S1002" s="194" t="s">
        <v>235</v>
      </c>
      <c r="T1002" t="s">
        <v>8640</v>
      </c>
      <c r="U1002" t="s">
        <v>48</v>
      </c>
      <c r="V1002" t="s">
        <v>49</v>
      </c>
      <c r="W1002" t="s">
        <v>22055</v>
      </c>
      <c r="X1002" s="127">
        <v>27753</v>
      </c>
      <c r="Y1002" t="s">
        <v>258</v>
      </c>
      <c r="Z1002" s="127">
        <v>44256</v>
      </c>
      <c r="AA1002" s="127">
        <v>44561</v>
      </c>
      <c r="AB1002" t="s">
        <v>8641</v>
      </c>
      <c r="AC1002" t="s">
        <v>65</v>
      </c>
      <c r="AD1002" t="s">
        <v>40</v>
      </c>
    </row>
    <row r="1003" spans="1:30" x14ac:dyDescent="0.25">
      <c r="A1003" t="s">
        <v>16876</v>
      </c>
      <c r="B1003" t="s">
        <v>8634</v>
      </c>
      <c r="C1003" t="s">
        <v>6849</v>
      </c>
      <c r="D1003" t="s">
        <v>29</v>
      </c>
      <c r="E1003" t="s">
        <v>491</v>
      </c>
      <c r="F1003" t="s">
        <v>9153</v>
      </c>
      <c r="G1003" t="s">
        <v>8636</v>
      </c>
      <c r="H1003" t="s">
        <v>16655</v>
      </c>
      <c r="I1003" t="s">
        <v>9154</v>
      </c>
      <c r="J1003" t="s">
        <v>16876</v>
      </c>
      <c r="K1003" t="s">
        <v>8638</v>
      </c>
      <c r="L1003" t="s">
        <v>8638</v>
      </c>
      <c r="M1003" t="s">
        <v>8639</v>
      </c>
      <c r="N1003" t="s">
        <v>61</v>
      </c>
      <c r="O1003" t="s">
        <v>15341</v>
      </c>
      <c r="P1003" t="s">
        <v>387</v>
      </c>
      <c r="Q1003" t="s">
        <v>75</v>
      </c>
      <c r="R1003" t="s">
        <v>561</v>
      </c>
      <c r="S1003" s="194" t="s">
        <v>235</v>
      </c>
      <c r="T1003" t="s">
        <v>8640</v>
      </c>
      <c r="U1003" t="s">
        <v>48</v>
      </c>
      <c r="V1003" t="s">
        <v>49</v>
      </c>
      <c r="W1003" t="s">
        <v>22056</v>
      </c>
      <c r="X1003" s="127">
        <v>25234</v>
      </c>
      <c r="Y1003" t="s">
        <v>258</v>
      </c>
      <c r="Z1003" s="127">
        <v>44256</v>
      </c>
      <c r="AA1003" s="127">
        <v>44561</v>
      </c>
      <c r="AB1003" t="s">
        <v>8641</v>
      </c>
      <c r="AC1003" t="s">
        <v>65</v>
      </c>
      <c r="AD1003" t="s">
        <v>40</v>
      </c>
    </row>
    <row r="1004" spans="1:30" x14ac:dyDescent="0.25">
      <c r="A1004" t="s">
        <v>16877</v>
      </c>
      <c r="B1004" t="s">
        <v>8634</v>
      </c>
      <c r="C1004" t="s">
        <v>6849</v>
      </c>
      <c r="D1004" t="s">
        <v>29</v>
      </c>
      <c r="E1004" t="s">
        <v>491</v>
      </c>
      <c r="F1004" t="s">
        <v>9155</v>
      </c>
      <c r="G1004" t="s">
        <v>8636</v>
      </c>
      <c r="H1004" t="s">
        <v>16655</v>
      </c>
      <c r="I1004" t="s">
        <v>9156</v>
      </c>
      <c r="J1004" t="s">
        <v>16877</v>
      </c>
      <c r="K1004" t="s">
        <v>8638</v>
      </c>
      <c r="L1004" t="s">
        <v>8638</v>
      </c>
      <c r="M1004" t="s">
        <v>8639</v>
      </c>
      <c r="N1004" t="s">
        <v>61</v>
      </c>
      <c r="O1004" t="s">
        <v>15341</v>
      </c>
      <c r="P1004" t="s">
        <v>103</v>
      </c>
      <c r="Q1004" t="s">
        <v>182</v>
      </c>
      <c r="R1004" t="s">
        <v>22057</v>
      </c>
      <c r="S1004" s="194" t="s">
        <v>235</v>
      </c>
      <c r="T1004" t="s">
        <v>8640</v>
      </c>
      <c r="U1004" t="s">
        <v>48</v>
      </c>
      <c r="V1004" t="s">
        <v>49</v>
      </c>
      <c r="W1004" t="s">
        <v>22058</v>
      </c>
      <c r="X1004" s="127">
        <v>26307</v>
      </c>
      <c r="Y1004" t="s">
        <v>258</v>
      </c>
      <c r="Z1004" s="127">
        <v>44256</v>
      </c>
      <c r="AA1004" s="127">
        <v>44561</v>
      </c>
      <c r="AB1004" t="s">
        <v>8641</v>
      </c>
      <c r="AC1004" t="s">
        <v>65</v>
      </c>
      <c r="AD1004" t="s">
        <v>40</v>
      </c>
    </row>
    <row r="1005" spans="1:30" x14ac:dyDescent="0.25">
      <c r="A1005" t="s">
        <v>16878</v>
      </c>
      <c r="B1005" t="s">
        <v>8634</v>
      </c>
      <c r="C1005" t="s">
        <v>6849</v>
      </c>
      <c r="D1005" t="s">
        <v>29</v>
      </c>
      <c r="E1005" t="s">
        <v>491</v>
      </c>
      <c r="F1005" t="s">
        <v>9157</v>
      </c>
      <c r="G1005" t="s">
        <v>8636</v>
      </c>
      <c r="H1005" t="s">
        <v>16655</v>
      </c>
      <c r="I1005" t="s">
        <v>9158</v>
      </c>
      <c r="J1005" t="s">
        <v>16878</v>
      </c>
      <c r="K1005" t="s">
        <v>8638</v>
      </c>
      <c r="L1005" t="s">
        <v>8638</v>
      </c>
      <c r="M1005" t="s">
        <v>8639</v>
      </c>
      <c r="N1005" t="s">
        <v>61</v>
      </c>
      <c r="O1005" t="s">
        <v>15341</v>
      </c>
      <c r="P1005" t="s">
        <v>75</v>
      </c>
      <c r="Q1005" t="s">
        <v>230</v>
      </c>
      <c r="R1005" t="s">
        <v>22059</v>
      </c>
      <c r="S1005" s="194" t="s">
        <v>235</v>
      </c>
      <c r="T1005" t="s">
        <v>8640</v>
      </c>
      <c r="U1005" t="s">
        <v>48</v>
      </c>
      <c r="V1005" t="s">
        <v>49</v>
      </c>
      <c r="W1005" t="s">
        <v>22060</v>
      </c>
      <c r="X1005" s="127">
        <v>28638</v>
      </c>
      <c r="Y1005" t="s">
        <v>258</v>
      </c>
      <c r="Z1005" s="127">
        <v>44256</v>
      </c>
      <c r="AA1005" s="127">
        <v>44561</v>
      </c>
      <c r="AB1005" t="s">
        <v>8641</v>
      </c>
      <c r="AC1005" t="s">
        <v>65</v>
      </c>
      <c r="AD1005" t="s">
        <v>40</v>
      </c>
    </row>
    <row r="1006" spans="1:30" x14ac:dyDescent="0.25">
      <c r="A1006" t="s">
        <v>16879</v>
      </c>
      <c r="B1006" t="s">
        <v>8634</v>
      </c>
      <c r="C1006" t="s">
        <v>6849</v>
      </c>
      <c r="D1006" t="s">
        <v>29</v>
      </c>
      <c r="E1006" t="s">
        <v>491</v>
      </c>
      <c r="F1006" t="s">
        <v>9161</v>
      </c>
      <c r="G1006" t="s">
        <v>8636</v>
      </c>
      <c r="H1006" t="s">
        <v>16655</v>
      </c>
      <c r="I1006" t="s">
        <v>9162</v>
      </c>
      <c r="J1006" t="s">
        <v>16879</v>
      </c>
      <c r="K1006" t="s">
        <v>8638</v>
      </c>
      <c r="L1006" t="s">
        <v>8638</v>
      </c>
      <c r="M1006" t="s">
        <v>8639</v>
      </c>
      <c r="N1006" t="s">
        <v>61</v>
      </c>
      <c r="O1006" t="s">
        <v>15341</v>
      </c>
      <c r="P1006" t="s">
        <v>536</v>
      </c>
      <c r="Q1006" t="s">
        <v>22061</v>
      </c>
      <c r="R1006" t="s">
        <v>22062</v>
      </c>
      <c r="S1006" s="194" t="s">
        <v>235</v>
      </c>
      <c r="T1006" t="s">
        <v>8640</v>
      </c>
      <c r="U1006" t="s">
        <v>48</v>
      </c>
      <c r="V1006" t="s">
        <v>49</v>
      </c>
      <c r="W1006" t="s">
        <v>22063</v>
      </c>
      <c r="X1006" s="127">
        <v>36081</v>
      </c>
      <c r="Y1006" t="s">
        <v>258</v>
      </c>
      <c r="Z1006" s="127">
        <v>44256</v>
      </c>
      <c r="AA1006" s="127">
        <v>44561</v>
      </c>
      <c r="AB1006" t="s">
        <v>8641</v>
      </c>
      <c r="AC1006" t="s">
        <v>65</v>
      </c>
      <c r="AD1006" t="s">
        <v>40</v>
      </c>
    </row>
    <row r="1007" spans="1:30" x14ac:dyDescent="0.25">
      <c r="A1007" t="s">
        <v>16880</v>
      </c>
      <c r="B1007" t="s">
        <v>8634</v>
      </c>
      <c r="C1007" t="s">
        <v>6849</v>
      </c>
      <c r="D1007" t="s">
        <v>29</v>
      </c>
      <c r="E1007" t="s">
        <v>491</v>
      </c>
      <c r="F1007" t="s">
        <v>9163</v>
      </c>
      <c r="G1007" t="s">
        <v>8636</v>
      </c>
      <c r="H1007" t="s">
        <v>16655</v>
      </c>
      <c r="I1007" t="s">
        <v>9164</v>
      </c>
      <c r="J1007" t="s">
        <v>16880</v>
      </c>
      <c r="K1007" t="s">
        <v>8638</v>
      </c>
      <c r="L1007" t="s">
        <v>8638</v>
      </c>
      <c r="M1007" t="s">
        <v>8639</v>
      </c>
      <c r="N1007" t="s">
        <v>61</v>
      </c>
      <c r="O1007" t="s">
        <v>15341</v>
      </c>
      <c r="P1007" t="s">
        <v>536</v>
      </c>
      <c r="Q1007" t="s">
        <v>152</v>
      </c>
      <c r="R1007" t="s">
        <v>8586</v>
      </c>
      <c r="S1007" s="194" t="s">
        <v>235</v>
      </c>
      <c r="T1007" t="s">
        <v>8640</v>
      </c>
      <c r="U1007" t="s">
        <v>48</v>
      </c>
      <c r="V1007" t="s">
        <v>49</v>
      </c>
      <c r="W1007" t="s">
        <v>22064</v>
      </c>
      <c r="X1007" s="127">
        <v>32852</v>
      </c>
      <c r="Y1007" t="s">
        <v>258</v>
      </c>
      <c r="Z1007" s="127">
        <v>44256</v>
      </c>
      <c r="AA1007" s="127">
        <v>44561</v>
      </c>
      <c r="AB1007" t="s">
        <v>8641</v>
      </c>
      <c r="AC1007" t="s">
        <v>65</v>
      </c>
      <c r="AD1007" t="s">
        <v>40</v>
      </c>
    </row>
    <row r="1008" spans="1:30" x14ac:dyDescent="0.25">
      <c r="A1008" t="s">
        <v>16881</v>
      </c>
      <c r="B1008" t="s">
        <v>8634</v>
      </c>
      <c r="C1008" t="s">
        <v>6849</v>
      </c>
      <c r="D1008" t="s">
        <v>29</v>
      </c>
      <c r="E1008" t="s">
        <v>491</v>
      </c>
      <c r="F1008" t="s">
        <v>9165</v>
      </c>
      <c r="G1008" t="s">
        <v>8636</v>
      </c>
      <c r="H1008" t="s">
        <v>16655</v>
      </c>
      <c r="I1008" t="s">
        <v>9166</v>
      </c>
      <c r="J1008" t="s">
        <v>16881</v>
      </c>
      <c r="K1008" t="s">
        <v>8638</v>
      </c>
      <c r="L1008" t="s">
        <v>8638</v>
      </c>
      <c r="M1008" t="s">
        <v>8639</v>
      </c>
      <c r="N1008" t="s">
        <v>61</v>
      </c>
      <c r="O1008" t="s">
        <v>15341</v>
      </c>
      <c r="P1008" t="s">
        <v>230</v>
      </c>
      <c r="Q1008" t="s">
        <v>152</v>
      </c>
      <c r="R1008" t="s">
        <v>22065</v>
      </c>
      <c r="S1008" s="194" t="s">
        <v>235</v>
      </c>
      <c r="T1008" t="s">
        <v>8640</v>
      </c>
      <c r="U1008" t="s">
        <v>48</v>
      </c>
      <c r="V1008" t="s">
        <v>49</v>
      </c>
      <c r="W1008" t="s">
        <v>22066</v>
      </c>
      <c r="X1008" s="127">
        <v>30354</v>
      </c>
      <c r="Y1008" t="s">
        <v>258</v>
      </c>
      <c r="Z1008" s="127">
        <v>44256</v>
      </c>
      <c r="AA1008" s="127">
        <v>44561</v>
      </c>
      <c r="AB1008" t="s">
        <v>8641</v>
      </c>
      <c r="AC1008" t="s">
        <v>65</v>
      </c>
      <c r="AD1008" t="s">
        <v>40</v>
      </c>
    </row>
    <row r="1009" spans="1:30" x14ac:dyDescent="0.25">
      <c r="A1009" t="s">
        <v>16882</v>
      </c>
      <c r="B1009" t="s">
        <v>8634</v>
      </c>
      <c r="C1009" t="s">
        <v>6849</v>
      </c>
      <c r="D1009" t="s">
        <v>29</v>
      </c>
      <c r="E1009" t="s">
        <v>491</v>
      </c>
      <c r="F1009" t="s">
        <v>9260</v>
      </c>
      <c r="G1009" t="s">
        <v>8636</v>
      </c>
      <c r="H1009" t="s">
        <v>16655</v>
      </c>
      <c r="I1009" t="s">
        <v>9261</v>
      </c>
      <c r="J1009" t="s">
        <v>16882</v>
      </c>
      <c r="K1009" t="s">
        <v>8638</v>
      </c>
      <c r="L1009" t="s">
        <v>8638</v>
      </c>
      <c r="M1009" t="s">
        <v>8639</v>
      </c>
      <c r="N1009" t="s">
        <v>61</v>
      </c>
      <c r="O1009" t="s">
        <v>15341</v>
      </c>
      <c r="P1009" t="s">
        <v>98</v>
      </c>
      <c r="Q1009" t="s">
        <v>22067</v>
      </c>
      <c r="R1009" t="s">
        <v>22068</v>
      </c>
      <c r="S1009" s="194" t="s">
        <v>235</v>
      </c>
      <c r="T1009" t="s">
        <v>8640</v>
      </c>
      <c r="U1009" t="s">
        <v>48</v>
      </c>
      <c r="V1009" t="s">
        <v>49</v>
      </c>
      <c r="W1009" t="s">
        <v>22069</v>
      </c>
      <c r="X1009" s="127">
        <v>34922</v>
      </c>
      <c r="Y1009" t="s">
        <v>258</v>
      </c>
      <c r="Z1009" s="127">
        <v>44256</v>
      </c>
      <c r="AA1009" s="127">
        <v>44561</v>
      </c>
      <c r="AB1009" t="s">
        <v>8641</v>
      </c>
      <c r="AC1009" t="s">
        <v>65</v>
      </c>
      <c r="AD1009" t="s">
        <v>40</v>
      </c>
    </row>
    <row r="1010" spans="1:30" x14ac:dyDescent="0.25">
      <c r="A1010" t="s">
        <v>16883</v>
      </c>
      <c r="B1010" t="s">
        <v>8634</v>
      </c>
      <c r="C1010" t="s">
        <v>6849</v>
      </c>
      <c r="D1010" t="s">
        <v>29</v>
      </c>
      <c r="E1010" t="s">
        <v>491</v>
      </c>
      <c r="F1010" t="s">
        <v>9167</v>
      </c>
      <c r="G1010" t="s">
        <v>8636</v>
      </c>
      <c r="H1010" t="s">
        <v>16655</v>
      </c>
      <c r="I1010" t="s">
        <v>9168</v>
      </c>
      <c r="J1010" t="s">
        <v>16883</v>
      </c>
      <c r="K1010" t="s">
        <v>8638</v>
      </c>
      <c r="L1010" t="s">
        <v>8638</v>
      </c>
      <c r="M1010" t="s">
        <v>8639</v>
      </c>
      <c r="N1010" t="s">
        <v>61</v>
      </c>
      <c r="O1010" t="s">
        <v>15341</v>
      </c>
      <c r="P1010" t="s">
        <v>75</v>
      </c>
      <c r="Q1010" t="s">
        <v>126</v>
      </c>
      <c r="R1010" t="s">
        <v>22070</v>
      </c>
      <c r="S1010" s="194" t="s">
        <v>235</v>
      </c>
      <c r="T1010" t="s">
        <v>8640</v>
      </c>
      <c r="U1010" t="s">
        <v>48</v>
      </c>
      <c r="V1010" t="s">
        <v>49</v>
      </c>
      <c r="W1010" t="s">
        <v>22071</v>
      </c>
      <c r="X1010" s="127">
        <v>31182</v>
      </c>
      <c r="Y1010" t="s">
        <v>258</v>
      </c>
      <c r="Z1010" s="127">
        <v>44256</v>
      </c>
      <c r="AA1010" s="127">
        <v>44561</v>
      </c>
      <c r="AB1010" t="s">
        <v>8641</v>
      </c>
      <c r="AC1010" t="s">
        <v>65</v>
      </c>
      <c r="AD1010" t="s">
        <v>40</v>
      </c>
    </row>
    <row r="1011" spans="1:30" x14ac:dyDescent="0.25">
      <c r="A1011" t="s">
        <v>16884</v>
      </c>
      <c r="B1011" t="s">
        <v>8634</v>
      </c>
      <c r="C1011" t="s">
        <v>6849</v>
      </c>
      <c r="D1011" t="s">
        <v>29</v>
      </c>
      <c r="E1011" t="s">
        <v>491</v>
      </c>
      <c r="F1011" t="s">
        <v>9169</v>
      </c>
      <c r="G1011" t="s">
        <v>8636</v>
      </c>
      <c r="H1011" t="s">
        <v>16655</v>
      </c>
      <c r="I1011" t="s">
        <v>9170</v>
      </c>
      <c r="J1011" t="s">
        <v>16884</v>
      </c>
      <c r="K1011" t="s">
        <v>8638</v>
      </c>
      <c r="L1011" t="s">
        <v>8638</v>
      </c>
      <c r="M1011" t="s">
        <v>8639</v>
      </c>
      <c r="N1011" t="s">
        <v>61</v>
      </c>
      <c r="O1011" t="s">
        <v>15341</v>
      </c>
      <c r="P1011" t="s">
        <v>138</v>
      </c>
      <c r="Q1011" t="s">
        <v>193</v>
      </c>
      <c r="R1011" t="s">
        <v>22072</v>
      </c>
      <c r="S1011" s="194" t="s">
        <v>235</v>
      </c>
      <c r="T1011" t="s">
        <v>8640</v>
      </c>
      <c r="U1011" t="s">
        <v>48</v>
      </c>
      <c r="V1011" t="s">
        <v>49</v>
      </c>
      <c r="W1011" t="s">
        <v>22073</v>
      </c>
      <c r="X1011" s="127">
        <v>35421</v>
      </c>
      <c r="Y1011" t="s">
        <v>258</v>
      </c>
      <c r="Z1011" s="127">
        <v>44256</v>
      </c>
      <c r="AA1011" s="127">
        <v>44561</v>
      </c>
      <c r="AB1011" t="s">
        <v>8641</v>
      </c>
      <c r="AC1011" t="s">
        <v>65</v>
      </c>
      <c r="AD1011" t="s">
        <v>40</v>
      </c>
    </row>
    <row r="1012" spans="1:30" x14ac:dyDescent="0.25">
      <c r="A1012" t="s">
        <v>16885</v>
      </c>
      <c r="B1012" t="s">
        <v>8634</v>
      </c>
      <c r="C1012" t="s">
        <v>6849</v>
      </c>
      <c r="D1012" t="s">
        <v>29</v>
      </c>
      <c r="E1012" t="s">
        <v>491</v>
      </c>
      <c r="F1012" t="s">
        <v>9171</v>
      </c>
      <c r="G1012" t="s">
        <v>8636</v>
      </c>
      <c r="H1012" t="s">
        <v>16655</v>
      </c>
      <c r="I1012" t="s">
        <v>9172</v>
      </c>
      <c r="J1012" t="s">
        <v>16885</v>
      </c>
      <c r="K1012" t="s">
        <v>8638</v>
      </c>
      <c r="L1012" t="s">
        <v>8638</v>
      </c>
      <c r="M1012" t="s">
        <v>8639</v>
      </c>
      <c r="N1012" t="s">
        <v>61</v>
      </c>
      <c r="O1012" t="s">
        <v>15341</v>
      </c>
      <c r="P1012" t="s">
        <v>126</v>
      </c>
      <c r="Q1012" t="s">
        <v>75</v>
      </c>
      <c r="R1012" t="s">
        <v>22074</v>
      </c>
      <c r="S1012" s="194" t="s">
        <v>235</v>
      </c>
      <c r="T1012" t="s">
        <v>8640</v>
      </c>
      <c r="U1012" t="s">
        <v>48</v>
      </c>
      <c r="V1012" t="s">
        <v>49</v>
      </c>
      <c r="W1012" t="s">
        <v>22075</v>
      </c>
      <c r="X1012" s="127">
        <v>26415</v>
      </c>
      <c r="Y1012" t="s">
        <v>258</v>
      </c>
      <c r="Z1012" s="127">
        <v>44256</v>
      </c>
      <c r="AA1012" s="127">
        <v>44561</v>
      </c>
      <c r="AB1012" t="s">
        <v>8641</v>
      </c>
      <c r="AC1012" t="s">
        <v>65</v>
      </c>
      <c r="AD1012" t="s">
        <v>40</v>
      </c>
    </row>
    <row r="1013" spans="1:30" x14ac:dyDescent="0.25">
      <c r="A1013" t="s">
        <v>16886</v>
      </c>
      <c r="B1013" t="s">
        <v>8634</v>
      </c>
      <c r="C1013" t="s">
        <v>6849</v>
      </c>
      <c r="D1013" t="s">
        <v>29</v>
      </c>
      <c r="E1013" t="s">
        <v>491</v>
      </c>
      <c r="F1013" t="s">
        <v>9173</v>
      </c>
      <c r="G1013" t="s">
        <v>8636</v>
      </c>
      <c r="H1013" t="s">
        <v>16655</v>
      </c>
      <c r="I1013" t="s">
        <v>9174</v>
      </c>
      <c r="J1013" t="s">
        <v>16886</v>
      </c>
      <c r="K1013" t="s">
        <v>8638</v>
      </c>
      <c r="L1013" t="s">
        <v>8638</v>
      </c>
      <c r="M1013" t="s">
        <v>8639</v>
      </c>
      <c r="N1013" t="s">
        <v>61</v>
      </c>
      <c r="O1013" t="s">
        <v>15341</v>
      </c>
      <c r="P1013" t="s">
        <v>230</v>
      </c>
      <c r="Q1013" t="s">
        <v>254</v>
      </c>
      <c r="R1013" t="s">
        <v>22076</v>
      </c>
      <c r="S1013" s="194" t="s">
        <v>235</v>
      </c>
      <c r="T1013" t="s">
        <v>8640</v>
      </c>
      <c r="U1013" t="s">
        <v>48</v>
      </c>
      <c r="V1013" t="s">
        <v>49</v>
      </c>
      <c r="W1013" t="s">
        <v>22077</v>
      </c>
      <c r="X1013" s="127">
        <v>32267</v>
      </c>
      <c r="Y1013" t="s">
        <v>258</v>
      </c>
      <c r="Z1013" s="127">
        <v>44256</v>
      </c>
      <c r="AA1013" s="127">
        <v>44561</v>
      </c>
      <c r="AB1013" t="s">
        <v>8641</v>
      </c>
      <c r="AC1013" t="s">
        <v>65</v>
      </c>
      <c r="AD1013" t="s">
        <v>40</v>
      </c>
    </row>
    <row r="1014" spans="1:30" x14ac:dyDescent="0.25">
      <c r="A1014" t="s">
        <v>16887</v>
      </c>
      <c r="B1014" t="s">
        <v>8634</v>
      </c>
      <c r="C1014" t="s">
        <v>6849</v>
      </c>
      <c r="D1014" t="s">
        <v>29</v>
      </c>
      <c r="E1014" t="s">
        <v>491</v>
      </c>
      <c r="F1014" t="s">
        <v>9175</v>
      </c>
      <c r="G1014" t="s">
        <v>8636</v>
      </c>
      <c r="H1014" t="s">
        <v>16655</v>
      </c>
      <c r="I1014" t="s">
        <v>9176</v>
      </c>
      <c r="J1014" t="s">
        <v>16887</v>
      </c>
      <c r="K1014" t="s">
        <v>8638</v>
      </c>
      <c r="L1014" t="s">
        <v>8638</v>
      </c>
      <c r="M1014" t="s">
        <v>8639</v>
      </c>
      <c r="N1014" t="s">
        <v>61</v>
      </c>
      <c r="O1014" t="s">
        <v>15341</v>
      </c>
      <c r="P1014" t="s">
        <v>530</v>
      </c>
      <c r="Q1014" t="s">
        <v>370</v>
      </c>
      <c r="R1014" t="s">
        <v>22078</v>
      </c>
      <c r="S1014" s="194" t="s">
        <v>235</v>
      </c>
      <c r="T1014" t="s">
        <v>8640</v>
      </c>
      <c r="U1014" t="s">
        <v>48</v>
      </c>
      <c r="V1014" t="s">
        <v>49</v>
      </c>
      <c r="W1014" t="s">
        <v>22079</v>
      </c>
      <c r="X1014" s="127">
        <v>35995</v>
      </c>
      <c r="Y1014" t="s">
        <v>258</v>
      </c>
      <c r="Z1014" s="127">
        <v>44256</v>
      </c>
      <c r="AA1014" s="127">
        <v>44561</v>
      </c>
      <c r="AB1014" t="s">
        <v>8641</v>
      </c>
      <c r="AC1014" t="s">
        <v>65</v>
      </c>
      <c r="AD1014" t="s">
        <v>40</v>
      </c>
    </row>
    <row r="1015" spans="1:30" x14ac:dyDescent="0.25">
      <c r="A1015" t="s">
        <v>16888</v>
      </c>
      <c r="B1015" t="s">
        <v>8634</v>
      </c>
      <c r="C1015" t="s">
        <v>6849</v>
      </c>
      <c r="D1015" t="s">
        <v>29</v>
      </c>
      <c r="E1015" t="s">
        <v>491</v>
      </c>
      <c r="F1015" t="s">
        <v>9177</v>
      </c>
      <c r="G1015" t="s">
        <v>8636</v>
      </c>
      <c r="H1015" t="s">
        <v>16655</v>
      </c>
      <c r="I1015" t="s">
        <v>9178</v>
      </c>
      <c r="J1015" t="s">
        <v>16888</v>
      </c>
      <c r="K1015" t="s">
        <v>8638</v>
      </c>
      <c r="L1015" t="s">
        <v>8638</v>
      </c>
      <c r="M1015" t="s">
        <v>8639</v>
      </c>
      <c r="N1015" t="s">
        <v>61</v>
      </c>
      <c r="O1015" t="s">
        <v>15341</v>
      </c>
      <c r="P1015" t="s">
        <v>230</v>
      </c>
      <c r="Q1015" t="s">
        <v>255</v>
      </c>
      <c r="R1015" t="s">
        <v>9179</v>
      </c>
      <c r="S1015" s="194" t="s">
        <v>235</v>
      </c>
      <c r="T1015" t="s">
        <v>8640</v>
      </c>
      <c r="U1015" t="s">
        <v>48</v>
      </c>
      <c r="V1015" t="s">
        <v>49</v>
      </c>
      <c r="W1015" t="s">
        <v>22080</v>
      </c>
      <c r="X1015" s="127">
        <v>30039</v>
      </c>
      <c r="Y1015" t="s">
        <v>258</v>
      </c>
      <c r="Z1015" s="127">
        <v>44256</v>
      </c>
      <c r="AA1015" s="127">
        <v>44561</v>
      </c>
      <c r="AB1015" t="s">
        <v>8641</v>
      </c>
      <c r="AC1015" t="s">
        <v>65</v>
      </c>
      <c r="AD1015" t="s">
        <v>40</v>
      </c>
    </row>
    <row r="1016" spans="1:30" x14ac:dyDescent="0.25">
      <c r="A1016" t="s">
        <v>16889</v>
      </c>
      <c r="B1016" t="s">
        <v>8634</v>
      </c>
      <c r="C1016" t="s">
        <v>6849</v>
      </c>
      <c r="D1016" t="s">
        <v>29</v>
      </c>
      <c r="E1016" t="s">
        <v>491</v>
      </c>
      <c r="F1016" t="s">
        <v>9194</v>
      </c>
      <c r="G1016" t="s">
        <v>8636</v>
      </c>
      <c r="H1016" t="s">
        <v>16655</v>
      </c>
      <c r="I1016" t="s">
        <v>9195</v>
      </c>
      <c r="J1016" t="s">
        <v>16889</v>
      </c>
      <c r="K1016" t="s">
        <v>8638</v>
      </c>
      <c r="L1016" t="s">
        <v>8638</v>
      </c>
      <c r="M1016" t="s">
        <v>8639</v>
      </c>
      <c r="N1016" t="s">
        <v>61</v>
      </c>
      <c r="O1016" t="s">
        <v>15341</v>
      </c>
      <c r="P1016" t="s">
        <v>330</v>
      </c>
      <c r="Q1016" t="s">
        <v>75</v>
      </c>
      <c r="R1016" t="s">
        <v>22081</v>
      </c>
      <c r="S1016" s="194" t="s">
        <v>235</v>
      </c>
      <c r="T1016" t="s">
        <v>8640</v>
      </c>
      <c r="U1016" t="s">
        <v>48</v>
      </c>
      <c r="V1016" t="s">
        <v>49</v>
      </c>
      <c r="W1016" t="s">
        <v>22082</v>
      </c>
      <c r="X1016" s="127">
        <v>36203</v>
      </c>
      <c r="Y1016" t="s">
        <v>258</v>
      </c>
      <c r="Z1016" s="127">
        <v>44256</v>
      </c>
      <c r="AA1016" s="127">
        <v>44561</v>
      </c>
      <c r="AB1016" t="s">
        <v>8641</v>
      </c>
      <c r="AC1016" t="s">
        <v>65</v>
      </c>
      <c r="AD1016" t="s">
        <v>40</v>
      </c>
    </row>
    <row r="1017" spans="1:30" x14ac:dyDescent="0.25">
      <c r="A1017" t="s">
        <v>16890</v>
      </c>
      <c r="B1017" t="s">
        <v>8634</v>
      </c>
      <c r="C1017" t="s">
        <v>6849</v>
      </c>
      <c r="D1017" t="s">
        <v>29</v>
      </c>
      <c r="E1017" t="s">
        <v>491</v>
      </c>
      <c r="F1017" t="s">
        <v>9180</v>
      </c>
      <c r="G1017" t="s">
        <v>8636</v>
      </c>
      <c r="H1017" t="s">
        <v>16655</v>
      </c>
      <c r="I1017" t="s">
        <v>9181</v>
      </c>
      <c r="J1017" t="s">
        <v>16890</v>
      </c>
      <c r="K1017" t="s">
        <v>8638</v>
      </c>
      <c r="L1017" t="s">
        <v>8638</v>
      </c>
      <c r="M1017" t="s">
        <v>8639</v>
      </c>
      <c r="N1017" t="s">
        <v>61</v>
      </c>
      <c r="O1017" t="s">
        <v>15341</v>
      </c>
      <c r="P1017" t="s">
        <v>200</v>
      </c>
      <c r="Q1017" t="s">
        <v>126</v>
      </c>
      <c r="R1017" t="s">
        <v>594</v>
      </c>
      <c r="S1017" s="194" t="s">
        <v>235</v>
      </c>
      <c r="T1017" t="s">
        <v>8640</v>
      </c>
      <c r="U1017" t="s">
        <v>48</v>
      </c>
      <c r="V1017" t="s">
        <v>49</v>
      </c>
      <c r="W1017" t="s">
        <v>22083</v>
      </c>
      <c r="X1017" s="127">
        <v>30796</v>
      </c>
      <c r="Y1017" t="s">
        <v>258</v>
      </c>
      <c r="Z1017" s="127">
        <v>44256</v>
      </c>
      <c r="AA1017" s="127">
        <v>44561</v>
      </c>
      <c r="AB1017" t="s">
        <v>8641</v>
      </c>
      <c r="AC1017" t="s">
        <v>65</v>
      </c>
      <c r="AD1017" t="s">
        <v>40</v>
      </c>
    </row>
    <row r="1018" spans="1:30" x14ac:dyDescent="0.25">
      <c r="A1018" t="s">
        <v>16891</v>
      </c>
      <c r="B1018" t="s">
        <v>8634</v>
      </c>
      <c r="C1018" t="s">
        <v>6849</v>
      </c>
      <c r="D1018" t="s">
        <v>29</v>
      </c>
      <c r="E1018" t="s">
        <v>491</v>
      </c>
      <c r="F1018" t="s">
        <v>9182</v>
      </c>
      <c r="G1018" t="s">
        <v>8636</v>
      </c>
      <c r="H1018" t="s">
        <v>16655</v>
      </c>
      <c r="I1018" t="s">
        <v>9183</v>
      </c>
      <c r="J1018" t="s">
        <v>16891</v>
      </c>
      <c r="K1018" t="s">
        <v>8638</v>
      </c>
      <c r="L1018" t="s">
        <v>8638</v>
      </c>
      <c r="M1018" t="s">
        <v>8639</v>
      </c>
      <c r="N1018" t="s">
        <v>61</v>
      </c>
      <c r="O1018" t="s">
        <v>15341</v>
      </c>
      <c r="P1018" t="s">
        <v>640</v>
      </c>
      <c r="Q1018" t="s">
        <v>667</v>
      </c>
      <c r="R1018" t="s">
        <v>216</v>
      </c>
      <c r="S1018" s="194" t="s">
        <v>235</v>
      </c>
      <c r="T1018" t="s">
        <v>8640</v>
      </c>
      <c r="U1018" t="s">
        <v>48</v>
      </c>
      <c r="V1018" t="s">
        <v>49</v>
      </c>
      <c r="W1018" t="s">
        <v>22084</v>
      </c>
      <c r="X1018" s="127">
        <v>28918</v>
      </c>
      <c r="Y1018" t="s">
        <v>258</v>
      </c>
      <c r="Z1018" s="127">
        <v>44256</v>
      </c>
      <c r="AA1018" s="127">
        <v>44561</v>
      </c>
      <c r="AB1018" t="s">
        <v>8641</v>
      </c>
      <c r="AC1018" t="s">
        <v>65</v>
      </c>
      <c r="AD1018" t="s">
        <v>40</v>
      </c>
    </row>
    <row r="1019" spans="1:30" x14ac:dyDescent="0.25">
      <c r="A1019" t="s">
        <v>16892</v>
      </c>
      <c r="B1019" t="s">
        <v>8634</v>
      </c>
      <c r="C1019" t="s">
        <v>6849</v>
      </c>
      <c r="D1019" t="s">
        <v>29</v>
      </c>
      <c r="E1019" t="s">
        <v>491</v>
      </c>
      <c r="F1019" t="s">
        <v>9184</v>
      </c>
      <c r="G1019" t="s">
        <v>8636</v>
      </c>
      <c r="H1019" t="s">
        <v>16655</v>
      </c>
      <c r="I1019" t="s">
        <v>9185</v>
      </c>
      <c r="J1019" t="s">
        <v>16892</v>
      </c>
      <c r="K1019" t="s">
        <v>8638</v>
      </c>
      <c r="L1019" t="s">
        <v>8638</v>
      </c>
      <c r="M1019" t="s">
        <v>8639</v>
      </c>
      <c r="N1019" t="s">
        <v>61</v>
      </c>
      <c r="O1019" t="s">
        <v>15341</v>
      </c>
      <c r="P1019" t="s">
        <v>126</v>
      </c>
      <c r="Q1019" t="s">
        <v>58</v>
      </c>
      <c r="R1019" t="s">
        <v>7907</v>
      </c>
      <c r="S1019" s="194" t="s">
        <v>235</v>
      </c>
      <c r="T1019" t="s">
        <v>8640</v>
      </c>
      <c r="U1019" t="s">
        <v>48</v>
      </c>
      <c r="V1019" t="s">
        <v>49</v>
      </c>
      <c r="W1019" t="s">
        <v>22085</v>
      </c>
      <c r="X1019" s="127">
        <v>30616</v>
      </c>
      <c r="Y1019" t="s">
        <v>258</v>
      </c>
      <c r="Z1019" s="127">
        <v>44256</v>
      </c>
      <c r="AA1019" s="127">
        <v>44561</v>
      </c>
      <c r="AB1019" t="s">
        <v>8641</v>
      </c>
      <c r="AC1019" t="s">
        <v>65</v>
      </c>
      <c r="AD1019" t="s">
        <v>40</v>
      </c>
    </row>
    <row r="1020" spans="1:30" x14ac:dyDescent="0.25">
      <c r="A1020" t="s">
        <v>16893</v>
      </c>
      <c r="B1020" t="s">
        <v>8634</v>
      </c>
      <c r="C1020" t="s">
        <v>6849</v>
      </c>
      <c r="D1020" t="s">
        <v>29</v>
      </c>
      <c r="E1020" t="s">
        <v>491</v>
      </c>
      <c r="F1020" t="s">
        <v>9186</v>
      </c>
      <c r="G1020" t="s">
        <v>8636</v>
      </c>
      <c r="H1020" t="s">
        <v>16655</v>
      </c>
      <c r="I1020" t="s">
        <v>609</v>
      </c>
      <c r="J1020" t="s">
        <v>16893</v>
      </c>
      <c r="K1020" t="s">
        <v>8638</v>
      </c>
      <c r="L1020" t="s">
        <v>8638</v>
      </c>
      <c r="M1020" t="s">
        <v>8639</v>
      </c>
      <c r="N1020" t="s">
        <v>61</v>
      </c>
      <c r="O1020" t="s">
        <v>15341</v>
      </c>
      <c r="P1020" t="s">
        <v>230</v>
      </c>
      <c r="Q1020" t="s">
        <v>126</v>
      </c>
      <c r="R1020" t="s">
        <v>636</v>
      </c>
      <c r="S1020" s="194" t="s">
        <v>235</v>
      </c>
      <c r="T1020" t="s">
        <v>8640</v>
      </c>
      <c r="U1020" t="s">
        <v>48</v>
      </c>
      <c r="V1020" t="s">
        <v>49</v>
      </c>
      <c r="W1020" t="s">
        <v>22086</v>
      </c>
      <c r="X1020" s="127">
        <v>26728</v>
      </c>
      <c r="Y1020" t="s">
        <v>258</v>
      </c>
      <c r="Z1020" s="127">
        <v>44256</v>
      </c>
      <c r="AA1020" s="127">
        <v>44561</v>
      </c>
      <c r="AB1020" t="s">
        <v>8641</v>
      </c>
      <c r="AC1020" t="s">
        <v>65</v>
      </c>
      <c r="AD1020" t="s">
        <v>40</v>
      </c>
    </row>
    <row r="1021" spans="1:30" x14ac:dyDescent="0.25">
      <c r="A1021" t="s">
        <v>16894</v>
      </c>
      <c r="B1021" t="s">
        <v>8634</v>
      </c>
      <c r="C1021" t="s">
        <v>6849</v>
      </c>
      <c r="D1021" t="s">
        <v>29</v>
      </c>
      <c r="E1021" t="s">
        <v>491</v>
      </c>
      <c r="F1021" t="s">
        <v>9187</v>
      </c>
      <c r="G1021" t="s">
        <v>8636</v>
      </c>
      <c r="H1021" t="s">
        <v>16655</v>
      </c>
      <c r="I1021" t="s">
        <v>9168</v>
      </c>
      <c r="J1021" t="s">
        <v>16894</v>
      </c>
      <c r="K1021" t="s">
        <v>8638</v>
      </c>
      <c r="L1021" t="s">
        <v>8638</v>
      </c>
      <c r="M1021" t="s">
        <v>8639</v>
      </c>
      <c r="N1021" t="s">
        <v>61</v>
      </c>
      <c r="O1021" t="s">
        <v>15341</v>
      </c>
      <c r="P1021" t="s">
        <v>659</v>
      </c>
      <c r="Q1021" t="s">
        <v>341</v>
      </c>
      <c r="R1021" t="s">
        <v>22087</v>
      </c>
      <c r="S1021" s="194" t="s">
        <v>235</v>
      </c>
      <c r="T1021" t="s">
        <v>8640</v>
      </c>
      <c r="U1021" t="s">
        <v>48</v>
      </c>
      <c r="V1021" t="s">
        <v>49</v>
      </c>
      <c r="W1021" t="s">
        <v>22088</v>
      </c>
      <c r="X1021" s="127">
        <v>31781</v>
      </c>
      <c r="Y1021" t="s">
        <v>258</v>
      </c>
      <c r="Z1021" s="127">
        <v>44256</v>
      </c>
      <c r="AA1021" s="127">
        <v>44561</v>
      </c>
      <c r="AB1021" t="s">
        <v>8641</v>
      </c>
      <c r="AC1021" t="s">
        <v>65</v>
      </c>
      <c r="AD1021" t="s">
        <v>40</v>
      </c>
    </row>
    <row r="1022" spans="1:30" x14ac:dyDescent="0.25">
      <c r="A1022" t="s">
        <v>16895</v>
      </c>
      <c r="B1022" t="s">
        <v>8634</v>
      </c>
      <c r="C1022" t="s">
        <v>6849</v>
      </c>
      <c r="D1022" t="s">
        <v>29</v>
      </c>
      <c r="E1022" t="s">
        <v>491</v>
      </c>
      <c r="F1022" t="s">
        <v>9188</v>
      </c>
      <c r="G1022" t="s">
        <v>8636</v>
      </c>
      <c r="H1022" t="s">
        <v>16655</v>
      </c>
      <c r="I1022" t="s">
        <v>9189</v>
      </c>
      <c r="J1022" t="s">
        <v>16895</v>
      </c>
      <c r="K1022" t="s">
        <v>8638</v>
      </c>
      <c r="L1022" t="s">
        <v>8638</v>
      </c>
      <c r="M1022" t="s">
        <v>8639</v>
      </c>
      <c r="N1022" t="s">
        <v>61</v>
      </c>
      <c r="O1022" t="s">
        <v>15341</v>
      </c>
      <c r="P1022" t="s">
        <v>595</v>
      </c>
      <c r="Q1022" t="s">
        <v>330</v>
      </c>
      <c r="R1022" t="s">
        <v>22089</v>
      </c>
      <c r="S1022" s="194" t="s">
        <v>235</v>
      </c>
      <c r="T1022" t="s">
        <v>8640</v>
      </c>
      <c r="U1022" t="s">
        <v>48</v>
      </c>
      <c r="V1022" t="s">
        <v>49</v>
      </c>
      <c r="W1022" t="s">
        <v>22090</v>
      </c>
      <c r="X1022" s="127">
        <v>31909</v>
      </c>
      <c r="Y1022" t="s">
        <v>258</v>
      </c>
      <c r="Z1022" s="127">
        <v>44256</v>
      </c>
      <c r="AA1022" s="127">
        <v>44561</v>
      </c>
      <c r="AB1022" t="s">
        <v>8641</v>
      </c>
      <c r="AC1022" t="s">
        <v>65</v>
      </c>
      <c r="AD1022" t="s">
        <v>40</v>
      </c>
    </row>
    <row r="1023" spans="1:30" x14ac:dyDescent="0.25">
      <c r="A1023" t="s">
        <v>16896</v>
      </c>
      <c r="B1023" t="s">
        <v>8634</v>
      </c>
      <c r="C1023" t="s">
        <v>6849</v>
      </c>
      <c r="D1023" t="s">
        <v>29</v>
      </c>
      <c r="E1023" t="s">
        <v>491</v>
      </c>
      <c r="F1023" t="s">
        <v>9190</v>
      </c>
      <c r="G1023" t="s">
        <v>8636</v>
      </c>
      <c r="H1023" t="s">
        <v>16655</v>
      </c>
      <c r="I1023" t="s">
        <v>9191</v>
      </c>
      <c r="J1023" t="s">
        <v>16896</v>
      </c>
      <c r="K1023" t="s">
        <v>8638</v>
      </c>
      <c r="L1023" t="s">
        <v>8638</v>
      </c>
      <c r="M1023" t="s">
        <v>8639</v>
      </c>
      <c r="N1023" t="s">
        <v>61</v>
      </c>
      <c r="O1023" t="s">
        <v>15341</v>
      </c>
      <c r="P1023" t="s">
        <v>682</v>
      </c>
      <c r="Q1023" t="s">
        <v>126</v>
      </c>
      <c r="R1023" t="s">
        <v>22091</v>
      </c>
      <c r="S1023" s="194" t="s">
        <v>235</v>
      </c>
      <c r="T1023" t="s">
        <v>8640</v>
      </c>
      <c r="U1023" t="s">
        <v>48</v>
      </c>
      <c r="V1023" t="s">
        <v>49</v>
      </c>
      <c r="W1023" t="s">
        <v>22092</v>
      </c>
      <c r="X1023" s="127">
        <v>31805</v>
      </c>
      <c r="Y1023" t="s">
        <v>258</v>
      </c>
      <c r="Z1023" s="127">
        <v>44256</v>
      </c>
      <c r="AA1023" s="127">
        <v>44561</v>
      </c>
      <c r="AB1023" t="s">
        <v>8641</v>
      </c>
      <c r="AC1023" t="s">
        <v>65</v>
      </c>
      <c r="AD1023" t="s">
        <v>40</v>
      </c>
    </row>
    <row r="1024" spans="1:30" x14ac:dyDescent="0.25">
      <c r="A1024" t="s">
        <v>16897</v>
      </c>
      <c r="B1024" t="s">
        <v>8634</v>
      </c>
      <c r="C1024" t="s">
        <v>6849</v>
      </c>
      <c r="D1024" t="s">
        <v>29</v>
      </c>
      <c r="E1024" t="s">
        <v>491</v>
      </c>
      <c r="F1024" t="s">
        <v>9219</v>
      </c>
      <c r="G1024" t="s">
        <v>8636</v>
      </c>
      <c r="H1024" t="s">
        <v>16655</v>
      </c>
      <c r="I1024" t="s">
        <v>9220</v>
      </c>
      <c r="J1024" t="s">
        <v>16897</v>
      </c>
      <c r="K1024" t="s">
        <v>8638</v>
      </c>
      <c r="L1024" t="s">
        <v>8638</v>
      </c>
      <c r="M1024" t="s">
        <v>8639</v>
      </c>
      <c r="N1024" t="s">
        <v>61</v>
      </c>
      <c r="O1024" t="s">
        <v>15341</v>
      </c>
      <c r="P1024" t="s">
        <v>106</v>
      </c>
      <c r="Q1024" t="s">
        <v>106</v>
      </c>
      <c r="R1024" t="s">
        <v>22093</v>
      </c>
      <c r="S1024" s="194" t="s">
        <v>235</v>
      </c>
      <c r="T1024" t="s">
        <v>8640</v>
      </c>
      <c r="U1024" t="s">
        <v>48</v>
      </c>
      <c r="V1024" t="s">
        <v>49</v>
      </c>
      <c r="W1024" t="s">
        <v>22094</v>
      </c>
      <c r="X1024" s="127">
        <v>32158</v>
      </c>
      <c r="Y1024" t="s">
        <v>258</v>
      </c>
      <c r="Z1024" s="127">
        <v>44256</v>
      </c>
      <c r="AA1024" s="127">
        <v>44561</v>
      </c>
      <c r="AB1024" t="s">
        <v>8641</v>
      </c>
      <c r="AC1024" t="s">
        <v>65</v>
      </c>
      <c r="AD1024" t="s">
        <v>40</v>
      </c>
    </row>
    <row r="1025" spans="1:30" x14ac:dyDescent="0.25">
      <c r="A1025" t="s">
        <v>16898</v>
      </c>
      <c r="B1025" t="s">
        <v>8634</v>
      </c>
      <c r="C1025" t="s">
        <v>6849</v>
      </c>
      <c r="D1025" t="s">
        <v>29</v>
      </c>
      <c r="E1025" t="s">
        <v>491</v>
      </c>
      <c r="F1025" t="s">
        <v>8928</v>
      </c>
      <c r="G1025" t="s">
        <v>8636</v>
      </c>
      <c r="H1025" t="s">
        <v>16655</v>
      </c>
      <c r="I1025" t="s">
        <v>8929</v>
      </c>
      <c r="J1025" t="s">
        <v>16898</v>
      </c>
      <c r="K1025" t="s">
        <v>8638</v>
      </c>
      <c r="L1025" t="s">
        <v>8638</v>
      </c>
      <c r="M1025" t="s">
        <v>8639</v>
      </c>
      <c r="N1025" t="s">
        <v>61</v>
      </c>
      <c r="O1025" t="s">
        <v>15341</v>
      </c>
      <c r="P1025" t="s">
        <v>325</v>
      </c>
      <c r="Q1025" t="s">
        <v>126</v>
      </c>
      <c r="R1025" t="s">
        <v>22095</v>
      </c>
      <c r="S1025" s="194" t="s">
        <v>235</v>
      </c>
      <c r="T1025" t="s">
        <v>8640</v>
      </c>
      <c r="U1025" t="s">
        <v>48</v>
      </c>
      <c r="V1025" t="s">
        <v>49</v>
      </c>
      <c r="W1025" t="s">
        <v>22096</v>
      </c>
      <c r="X1025" s="127">
        <v>30446</v>
      </c>
      <c r="Y1025" t="s">
        <v>258</v>
      </c>
      <c r="Z1025" s="127">
        <v>44256</v>
      </c>
      <c r="AA1025" s="127">
        <v>44561</v>
      </c>
      <c r="AB1025" t="s">
        <v>8641</v>
      </c>
      <c r="AC1025" t="s">
        <v>65</v>
      </c>
      <c r="AD1025" t="s">
        <v>40</v>
      </c>
    </row>
    <row r="1026" spans="1:30" x14ac:dyDescent="0.25">
      <c r="A1026" t="s">
        <v>16899</v>
      </c>
      <c r="B1026" t="s">
        <v>8634</v>
      </c>
      <c r="C1026" t="s">
        <v>6849</v>
      </c>
      <c r="D1026" t="s">
        <v>29</v>
      </c>
      <c r="E1026" t="s">
        <v>491</v>
      </c>
      <c r="F1026" t="s">
        <v>8947</v>
      </c>
      <c r="G1026" t="s">
        <v>8636</v>
      </c>
      <c r="H1026" t="s">
        <v>16655</v>
      </c>
      <c r="I1026" t="s">
        <v>8948</v>
      </c>
      <c r="J1026" t="s">
        <v>16899</v>
      </c>
      <c r="K1026" t="s">
        <v>8638</v>
      </c>
      <c r="L1026" t="s">
        <v>8638</v>
      </c>
      <c r="M1026" t="s">
        <v>8639</v>
      </c>
      <c r="N1026" t="s">
        <v>61</v>
      </c>
      <c r="O1026" t="s">
        <v>15341</v>
      </c>
      <c r="P1026" t="s">
        <v>325</v>
      </c>
      <c r="Q1026" t="s">
        <v>106</v>
      </c>
      <c r="R1026" t="s">
        <v>483</v>
      </c>
      <c r="S1026" s="194" t="s">
        <v>235</v>
      </c>
      <c r="T1026" t="s">
        <v>8640</v>
      </c>
      <c r="U1026" t="s">
        <v>48</v>
      </c>
      <c r="V1026" t="s">
        <v>49</v>
      </c>
      <c r="W1026" t="s">
        <v>22097</v>
      </c>
      <c r="X1026" s="127">
        <v>27237</v>
      </c>
      <c r="Y1026" t="s">
        <v>258</v>
      </c>
      <c r="Z1026" s="127">
        <v>44256</v>
      </c>
      <c r="AA1026" s="127">
        <v>44561</v>
      </c>
      <c r="AB1026" t="s">
        <v>8641</v>
      </c>
      <c r="AC1026" t="s">
        <v>65</v>
      </c>
      <c r="AD1026" t="s">
        <v>40</v>
      </c>
    </row>
    <row r="1027" spans="1:30" x14ac:dyDescent="0.25">
      <c r="A1027" t="s">
        <v>16900</v>
      </c>
      <c r="B1027" t="s">
        <v>8634</v>
      </c>
      <c r="C1027" t="s">
        <v>6849</v>
      </c>
      <c r="D1027" t="s">
        <v>29</v>
      </c>
      <c r="E1027" t="s">
        <v>491</v>
      </c>
      <c r="F1027" t="s">
        <v>8923</v>
      </c>
      <c r="G1027" t="s">
        <v>8636</v>
      </c>
      <c r="H1027" t="s">
        <v>16655</v>
      </c>
      <c r="I1027" t="s">
        <v>8924</v>
      </c>
      <c r="J1027" t="s">
        <v>16900</v>
      </c>
      <c r="K1027" t="s">
        <v>8638</v>
      </c>
      <c r="L1027" t="s">
        <v>8638</v>
      </c>
      <c r="M1027" t="s">
        <v>8639</v>
      </c>
      <c r="N1027" t="s">
        <v>61</v>
      </c>
      <c r="O1027" t="s">
        <v>15341</v>
      </c>
      <c r="P1027" t="s">
        <v>22098</v>
      </c>
      <c r="Q1027" t="s">
        <v>76</v>
      </c>
      <c r="R1027" t="s">
        <v>22099</v>
      </c>
      <c r="S1027" s="194" t="s">
        <v>235</v>
      </c>
      <c r="T1027" t="s">
        <v>8640</v>
      </c>
      <c r="U1027" t="s">
        <v>48</v>
      </c>
      <c r="V1027" t="s">
        <v>49</v>
      </c>
      <c r="W1027" t="s">
        <v>22100</v>
      </c>
      <c r="X1027" s="127">
        <v>30269</v>
      </c>
      <c r="Y1027" t="s">
        <v>258</v>
      </c>
      <c r="Z1027" s="127">
        <v>44256</v>
      </c>
      <c r="AA1027" s="127">
        <v>44561</v>
      </c>
      <c r="AB1027" t="s">
        <v>8641</v>
      </c>
      <c r="AC1027" t="s">
        <v>65</v>
      </c>
      <c r="AD1027" t="s">
        <v>40</v>
      </c>
    </row>
    <row r="1028" spans="1:30" x14ac:dyDescent="0.25">
      <c r="A1028" t="s">
        <v>16901</v>
      </c>
      <c r="B1028" t="s">
        <v>8634</v>
      </c>
      <c r="C1028" t="s">
        <v>6849</v>
      </c>
      <c r="D1028" t="s">
        <v>29</v>
      </c>
      <c r="E1028" t="s">
        <v>491</v>
      </c>
      <c r="F1028" t="s">
        <v>8939</v>
      </c>
      <c r="G1028" t="s">
        <v>8636</v>
      </c>
      <c r="H1028" t="s">
        <v>16655</v>
      </c>
      <c r="I1028" t="s">
        <v>8940</v>
      </c>
      <c r="J1028" t="s">
        <v>16901</v>
      </c>
      <c r="K1028" t="s">
        <v>8638</v>
      </c>
      <c r="L1028" t="s">
        <v>8638</v>
      </c>
      <c r="M1028" t="s">
        <v>8639</v>
      </c>
      <c r="N1028" t="s">
        <v>61</v>
      </c>
      <c r="O1028" t="s">
        <v>15341</v>
      </c>
      <c r="P1028" t="s">
        <v>672</v>
      </c>
      <c r="Q1028" t="s">
        <v>7459</v>
      </c>
      <c r="R1028" t="s">
        <v>22101</v>
      </c>
      <c r="S1028" s="194" t="s">
        <v>235</v>
      </c>
      <c r="T1028" t="s">
        <v>8640</v>
      </c>
      <c r="U1028" t="s">
        <v>48</v>
      </c>
      <c r="V1028" t="s">
        <v>49</v>
      </c>
      <c r="W1028" t="s">
        <v>22102</v>
      </c>
      <c r="X1028" s="127">
        <v>34023</v>
      </c>
      <c r="Y1028" t="s">
        <v>258</v>
      </c>
      <c r="Z1028" s="127">
        <v>44256</v>
      </c>
      <c r="AA1028" s="127">
        <v>44561</v>
      </c>
      <c r="AB1028" t="s">
        <v>8641</v>
      </c>
      <c r="AC1028" t="s">
        <v>65</v>
      </c>
      <c r="AD1028" t="s">
        <v>40</v>
      </c>
    </row>
    <row r="1029" spans="1:30" x14ac:dyDescent="0.25">
      <c r="A1029" t="s">
        <v>16902</v>
      </c>
      <c r="B1029" t="s">
        <v>8634</v>
      </c>
      <c r="C1029" t="s">
        <v>6849</v>
      </c>
      <c r="D1029" t="s">
        <v>29</v>
      </c>
      <c r="E1029" t="s">
        <v>491</v>
      </c>
      <c r="F1029" t="s">
        <v>9223</v>
      </c>
      <c r="G1029" t="s">
        <v>8636</v>
      </c>
      <c r="H1029" t="s">
        <v>16655</v>
      </c>
      <c r="I1029" t="s">
        <v>9224</v>
      </c>
      <c r="J1029" t="s">
        <v>16902</v>
      </c>
      <c r="K1029" t="s">
        <v>8638</v>
      </c>
      <c r="L1029" t="s">
        <v>8638</v>
      </c>
      <c r="M1029" t="s">
        <v>8639</v>
      </c>
      <c r="N1029" t="s">
        <v>61</v>
      </c>
      <c r="O1029" t="s">
        <v>15341</v>
      </c>
      <c r="P1029" t="s">
        <v>963</v>
      </c>
      <c r="Q1029" t="s">
        <v>683</v>
      </c>
      <c r="R1029" t="s">
        <v>386</v>
      </c>
      <c r="S1029" s="194" t="s">
        <v>235</v>
      </c>
      <c r="T1029" t="s">
        <v>8640</v>
      </c>
      <c r="U1029" t="s">
        <v>48</v>
      </c>
      <c r="V1029" t="s">
        <v>49</v>
      </c>
      <c r="W1029" t="s">
        <v>22103</v>
      </c>
      <c r="X1029" s="127">
        <v>29426</v>
      </c>
      <c r="Y1029" t="s">
        <v>258</v>
      </c>
      <c r="Z1029" s="127">
        <v>44256</v>
      </c>
      <c r="AA1029" s="127">
        <v>44561</v>
      </c>
      <c r="AB1029" t="s">
        <v>8641</v>
      </c>
      <c r="AC1029" t="s">
        <v>65</v>
      </c>
      <c r="AD1029" t="s">
        <v>40</v>
      </c>
    </row>
    <row r="1030" spans="1:30" x14ac:dyDescent="0.25">
      <c r="A1030" t="s">
        <v>16903</v>
      </c>
      <c r="B1030" t="s">
        <v>8634</v>
      </c>
      <c r="C1030" t="s">
        <v>6849</v>
      </c>
      <c r="D1030" t="s">
        <v>29</v>
      </c>
      <c r="E1030" t="s">
        <v>491</v>
      </c>
      <c r="F1030" t="s">
        <v>9225</v>
      </c>
      <c r="G1030" t="s">
        <v>8636</v>
      </c>
      <c r="H1030" t="s">
        <v>16655</v>
      </c>
      <c r="I1030" t="s">
        <v>9226</v>
      </c>
      <c r="J1030" t="s">
        <v>16903</v>
      </c>
      <c r="K1030" t="s">
        <v>8638</v>
      </c>
      <c r="L1030" t="s">
        <v>8638</v>
      </c>
      <c r="M1030" t="s">
        <v>8639</v>
      </c>
      <c r="N1030" t="s">
        <v>61</v>
      </c>
      <c r="O1030" t="s">
        <v>15341</v>
      </c>
      <c r="P1030" t="s">
        <v>325</v>
      </c>
      <c r="Q1030" t="s">
        <v>182</v>
      </c>
      <c r="R1030" t="s">
        <v>22104</v>
      </c>
      <c r="S1030" s="194" t="s">
        <v>235</v>
      </c>
      <c r="T1030" t="s">
        <v>8640</v>
      </c>
      <c r="U1030" t="s">
        <v>48</v>
      </c>
      <c r="V1030" t="s">
        <v>49</v>
      </c>
      <c r="W1030" t="s">
        <v>22105</v>
      </c>
      <c r="X1030" s="127">
        <v>32624</v>
      </c>
      <c r="Y1030" t="s">
        <v>258</v>
      </c>
      <c r="Z1030" s="127">
        <v>44256</v>
      </c>
      <c r="AA1030" s="127">
        <v>44561</v>
      </c>
      <c r="AB1030" t="s">
        <v>8641</v>
      </c>
      <c r="AC1030" t="s">
        <v>65</v>
      </c>
      <c r="AD1030" t="s">
        <v>40</v>
      </c>
    </row>
    <row r="1031" spans="1:30" x14ac:dyDescent="0.25">
      <c r="A1031" t="s">
        <v>16904</v>
      </c>
      <c r="B1031" t="s">
        <v>8634</v>
      </c>
      <c r="C1031" t="s">
        <v>6849</v>
      </c>
      <c r="D1031" t="s">
        <v>29</v>
      </c>
      <c r="E1031" t="s">
        <v>491</v>
      </c>
      <c r="F1031" t="s">
        <v>9227</v>
      </c>
      <c r="G1031" t="s">
        <v>8636</v>
      </c>
      <c r="H1031" t="s">
        <v>16655</v>
      </c>
      <c r="I1031" t="s">
        <v>9228</v>
      </c>
      <c r="J1031" t="s">
        <v>16904</v>
      </c>
      <c r="K1031" t="s">
        <v>8638</v>
      </c>
      <c r="L1031" t="s">
        <v>8638</v>
      </c>
      <c r="M1031" t="s">
        <v>8639</v>
      </c>
      <c r="N1031" t="s">
        <v>61</v>
      </c>
      <c r="O1031" t="s">
        <v>15341</v>
      </c>
      <c r="P1031" t="s">
        <v>152</v>
      </c>
      <c r="Q1031" t="s">
        <v>683</v>
      </c>
      <c r="R1031" t="s">
        <v>22106</v>
      </c>
      <c r="S1031" s="194" t="s">
        <v>235</v>
      </c>
      <c r="T1031" t="s">
        <v>8640</v>
      </c>
      <c r="U1031" t="s">
        <v>48</v>
      </c>
      <c r="V1031" t="s">
        <v>49</v>
      </c>
      <c r="W1031" t="s">
        <v>22107</v>
      </c>
      <c r="X1031" s="127">
        <v>30716</v>
      </c>
      <c r="Y1031" t="s">
        <v>258</v>
      </c>
      <c r="Z1031" s="127">
        <v>44256</v>
      </c>
      <c r="AA1031" s="127">
        <v>44561</v>
      </c>
      <c r="AB1031" t="s">
        <v>8641</v>
      </c>
      <c r="AC1031" t="s">
        <v>65</v>
      </c>
      <c r="AD1031" t="s">
        <v>40</v>
      </c>
    </row>
    <row r="1032" spans="1:30" x14ac:dyDescent="0.25">
      <c r="A1032" t="s">
        <v>16905</v>
      </c>
      <c r="B1032" t="s">
        <v>8634</v>
      </c>
      <c r="C1032" t="s">
        <v>6849</v>
      </c>
      <c r="D1032" t="s">
        <v>29</v>
      </c>
      <c r="E1032" t="s">
        <v>491</v>
      </c>
      <c r="F1032" t="s">
        <v>8943</v>
      </c>
      <c r="G1032" t="s">
        <v>8636</v>
      </c>
      <c r="H1032" t="s">
        <v>16655</v>
      </c>
      <c r="I1032" t="s">
        <v>8944</v>
      </c>
      <c r="J1032" t="s">
        <v>16905</v>
      </c>
      <c r="K1032" t="s">
        <v>8638</v>
      </c>
      <c r="L1032" t="s">
        <v>8638</v>
      </c>
      <c r="M1032" t="s">
        <v>8639</v>
      </c>
      <c r="N1032" t="s">
        <v>61</v>
      </c>
      <c r="O1032" t="s">
        <v>15341</v>
      </c>
      <c r="P1032" t="s">
        <v>298</v>
      </c>
      <c r="Q1032" t="s">
        <v>159</v>
      </c>
      <c r="R1032" t="s">
        <v>7316</v>
      </c>
      <c r="S1032" s="194" t="s">
        <v>235</v>
      </c>
      <c r="T1032" t="s">
        <v>8640</v>
      </c>
      <c r="U1032" t="s">
        <v>48</v>
      </c>
      <c r="V1032" t="s">
        <v>49</v>
      </c>
      <c r="W1032" t="s">
        <v>22108</v>
      </c>
      <c r="X1032" s="127">
        <v>28844</v>
      </c>
      <c r="Y1032" t="s">
        <v>258</v>
      </c>
      <c r="Z1032" s="127">
        <v>44256</v>
      </c>
      <c r="AA1032" s="127">
        <v>44561</v>
      </c>
      <c r="AB1032" t="s">
        <v>8641</v>
      </c>
      <c r="AC1032" t="s">
        <v>65</v>
      </c>
      <c r="AD1032" t="s">
        <v>40</v>
      </c>
    </row>
    <row r="1033" spans="1:30" x14ac:dyDescent="0.25">
      <c r="A1033" t="s">
        <v>16906</v>
      </c>
      <c r="B1033" t="s">
        <v>8634</v>
      </c>
      <c r="C1033" t="s">
        <v>6849</v>
      </c>
      <c r="D1033" t="s">
        <v>29</v>
      </c>
      <c r="E1033" t="s">
        <v>491</v>
      </c>
      <c r="F1033" t="s">
        <v>8945</v>
      </c>
      <c r="G1033" t="s">
        <v>8636</v>
      </c>
      <c r="H1033" t="s">
        <v>16655</v>
      </c>
      <c r="I1033" t="s">
        <v>8946</v>
      </c>
      <c r="J1033" t="s">
        <v>16906</v>
      </c>
      <c r="K1033" t="s">
        <v>8638</v>
      </c>
      <c r="L1033" t="s">
        <v>8638</v>
      </c>
      <c r="M1033" t="s">
        <v>8639</v>
      </c>
      <c r="N1033" t="s">
        <v>61</v>
      </c>
      <c r="O1033" t="s">
        <v>15341</v>
      </c>
      <c r="P1033" t="s">
        <v>608</v>
      </c>
      <c r="Q1033" t="s">
        <v>152</v>
      </c>
      <c r="R1033" t="s">
        <v>390</v>
      </c>
      <c r="S1033" s="194" t="s">
        <v>235</v>
      </c>
      <c r="T1033" t="s">
        <v>8640</v>
      </c>
      <c r="U1033" t="s">
        <v>48</v>
      </c>
      <c r="V1033" t="s">
        <v>49</v>
      </c>
      <c r="W1033" t="s">
        <v>22109</v>
      </c>
      <c r="X1033" s="127">
        <v>31329</v>
      </c>
      <c r="Y1033" t="s">
        <v>258</v>
      </c>
      <c r="Z1033" s="127">
        <v>44256</v>
      </c>
      <c r="AA1033" s="127">
        <v>44561</v>
      </c>
      <c r="AB1033" t="s">
        <v>8641</v>
      </c>
      <c r="AC1033" t="s">
        <v>65</v>
      </c>
      <c r="AD1033" t="s">
        <v>40</v>
      </c>
    </row>
    <row r="1034" spans="1:30" x14ac:dyDescent="0.25">
      <c r="A1034" t="s">
        <v>16907</v>
      </c>
      <c r="B1034" t="s">
        <v>8634</v>
      </c>
      <c r="C1034" t="s">
        <v>6849</v>
      </c>
      <c r="D1034" t="s">
        <v>29</v>
      </c>
      <c r="E1034" t="s">
        <v>491</v>
      </c>
      <c r="F1034" t="s">
        <v>8951</v>
      </c>
      <c r="G1034" t="s">
        <v>8636</v>
      </c>
      <c r="H1034" t="s">
        <v>16655</v>
      </c>
      <c r="I1034" t="s">
        <v>8952</v>
      </c>
      <c r="J1034" t="s">
        <v>16907</v>
      </c>
      <c r="K1034" t="s">
        <v>8638</v>
      </c>
      <c r="L1034" t="s">
        <v>8638</v>
      </c>
      <c r="M1034" t="s">
        <v>8639</v>
      </c>
      <c r="N1034" t="s">
        <v>61</v>
      </c>
      <c r="O1034" t="s">
        <v>15341</v>
      </c>
      <c r="P1034" t="s">
        <v>227</v>
      </c>
      <c r="Q1034" t="s">
        <v>325</v>
      </c>
      <c r="R1034" t="s">
        <v>22110</v>
      </c>
      <c r="S1034" s="194" t="s">
        <v>235</v>
      </c>
      <c r="T1034" t="s">
        <v>8640</v>
      </c>
      <c r="U1034" t="s">
        <v>48</v>
      </c>
      <c r="V1034" t="s">
        <v>49</v>
      </c>
      <c r="W1034" t="s">
        <v>22111</v>
      </c>
      <c r="X1034" s="127">
        <v>28503</v>
      </c>
      <c r="Y1034" t="s">
        <v>258</v>
      </c>
      <c r="Z1034" s="127">
        <v>44256</v>
      </c>
      <c r="AA1034" s="127">
        <v>44561</v>
      </c>
      <c r="AB1034" t="s">
        <v>8641</v>
      </c>
      <c r="AC1034" t="s">
        <v>65</v>
      </c>
      <c r="AD1034" t="s">
        <v>40</v>
      </c>
    </row>
    <row r="1035" spans="1:30" x14ac:dyDescent="0.25">
      <c r="A1035" t="s">
        <v>16908</v>
      </c>
      <c r="B1035" t="s">
        <v>8634</v>
      </c>
      <c r="C1035" t="s">
        <v>6849</v>
      </c>
      <c r="D1035" t="s">
        <v>29</v>
      </c>
      <c r="E1035" t="s">
        <v>491</v>
      </c>
      <c r="F1035" t="s">
        <v>8953</v>
      </c>
      <c r="G1035" t="s">
        <v>8636</v>
      </c>
      <c r="H1035" t="s">
        <v>16655</v>
      </c>
      <c r="I1035" t="s">
        <v>8954</v>
      </c>
      <c r="J1035" t="s">
        <v>16908</v>
      </c>
      <c r="K1035" t="s">
        <v>8638</v>
      </c>
      <c r="L1035" t="s">
        <v>8638</v>
      </c>
      <c r="M1035" t="s">
        <v>8639</v>
      </c>
      <c r="N1035" t="s">
        <v>61</v>
      </c>
      <c r="O1035" t="s">
        <v>15341</v>
      </c>
      <c r="P1035" t="s">
        <v>106</v>
      </c>
      <c r="Q1035" t="s">
        <v>55</v>
      </c>
      <c r="R1035" t="s">
        <v>22112</v>
      </c>
      <c r="S1035" s="194" t="s">
        <v>235</v>
      </c>
      <c r="T1035" t="s">
        <v>8640</v>
      </c>
      <c r="U1035" t="s">
        <v>48</v>
      </c>
      <c r="V1035" t="s">
        <v>49</v>
      </c>
      <c r="W1035" t="s">
        <v>22113</v>
      </c>
      <c r="X1035" s="127">
        <v>24638</v>
      </c>
      <c r="Y1035" t="s">
        <v>258</v>
      </c>
      <c r="Z1035" s="127">
        <v>44256</v>
      </c>
      <c r="AA1035" s="127">
        <v>44561</v>
      </c>
      <c r="AB1035" t="s">
        <v>8641</v>
      </c>
      <c r="AC1035" t="s">
        <v>65</v>
      </c>
      <c r="AD1035" t="s">
        <v>40</v>
      </c>
    </row>
    <row r="1036" spans="1:30" x14ac:dyDescent="0.25">
      <c r="A1036" t="s">
        <v>16909</v>
      </c>
      <c r="B1036" t="s">
        <v>8634</v>
      </c>
      <c r="C1036" t="s">
        <v>6849</v>
      </c>
      <c r="D1036" t="s">
        <v>29</v>
      </c>
      <c r="E1036" t="s">
        <v>491</v>
      </c>
      <c r="F1036" t="s">
        <v>9215</v>
      </c>
      <c r="G1036" t="s">
        <v>8636</v>
      </c>
      <c r="H1036" t="s">
        <v>16655</v>
      </c>
      <c r="I1036" t="s">
        <v>9216</v>
      </c>
      <c r="J1036" t="s">
        <v>16909</v>
      </c>
      <c r="K1036" t="s">
        <v>8638</v>
      </c>
      <c r="L1036" t="s">
        <v>8638</v>
      </c>
      <c r="M1036" t="s">
        <v>8639</v>
      </c>
      <c r="N1036" t="s">
        <v>61</v>
      </c>
      <c r="O1036" t="s">
        <v>15341</v>
      </c>
      <c r="P1036" t="s">
        <v>7459</v>
      </c>
      <c r="Q1036" t="s">
        <v>159</v>
      </c>
      <c r="R1036" t="s">
        <v>22114</v>
      </c>
      <c r="S1036" s="194" t="s">
        <v>235</v>
      </c>
      <c r="T1036" t="s">
        <v>8640</v>
      </c>
      <c r="U1036" t="s">
        <v>48</v>
      </c>
      <c r="V1036" t="s">
        <v>49</v>
      </c>
      <c r="W1036" t="s">
        <v>22115</v>
      </c>
      <c r="X1036" s="127">
        <v>25792</v>
      </c>
      <c r="Y1036" t="s">
        <v>258</v>
      </c>
      <c r="Z1036" s="127">
        <v>44256</v>
      </c>
      <c r="AA1036" s="127">
        <v>44561</v>
      </c>
      <c r="AB1036" t="s">
        <v>8641</v>
      </c>
      <c r="AC1036" t="s">
        <v>65</v>
      </c>
      <c r="AD1036" t="s">
        <v>40</v>
      </c>
    </row>
    <row r="1037" spans="1:30" x14ac:dyDescent="0.25">
      <c r="A1037" t="s">
        <v>16910</v>
      </c>
      <c r="B1037" t="s">
        <v>8634</v>
      </c>
      <c r="C1037" t="s">
        <v>6849</v>
      </c>
      <c r="D1037" t="s">
        <v>29</v>
      </c>
      <c r="E1037" t="s">
        <v>491</v>
      </c>
      <c r="F1037" t="s">
        <v>9068</v>
      </c>
      <c r="G1037" t="s">
        <v>8636</v>
      </c>
      <c r="H1037" t="s">
        <v>16655</v>
      </c>
      <c r="I1037" t="s">
        <v>9069</v>
      </c>
      <c r="J1037" t="s">
        <v>16910</v>
      </c>
      <c r="K1037" t="s">
        <v>8638</v>
      </c>
      <c r="L1037" t="s">
        <v>8638</v>
      </c>
      <c r="M1037" t="s">
        <v>8639</v>
      </c>
      <c r="N1037" t="s">
        <v>61</v>
      </c>
      <c r="O1037" t="s">
        <v>15341</v>
      </c>
      <c r="P1037" t="s">
        <v>106</v>
      </c>
      <c r="Q1037" t="s">
        <v>362</v>
      </c>
      <c r="R1037" t="s">
        <v>22116</v>
      </c>
      <c r="S1037" s="194" t="s">
        <v>235</v>
      </c>
      <c r="T1037" t="s">
        <v>8640</v>
      </c>
      <c r="U1037" t="s">
        <v>48</v>
      </c>
      <c r="V1037" t="s">
        <v>49</v>
      </c>
      <c r="W1037" t="s">
        <v>22117</v>
      </c>
      <c r="X1037" s="127">
        <v>35189</v>
      </c>
      <c r="Y1037" t="s">
        <v>258</v>
      </c>
      <c r="Z1037" s="127">
        <v>44256</v>
      </c>
      <c r="AA1037" s="127">
        <v>44561</v>
      </c>
      <c r="AB1037" t="s">
        <v>8641</v>
      </c>
      <c r="AC1037" t="s">
        <v>65</v>
      </c>
      <c r="AD1037" t="s">
        <v>40</v>
      </c>
    </row>
    <row r="1038" spans="1:30" x14ac:dyDescent="0.25">
      <c r="A1038" t="s">
        <v>16911</v>
      </c>
      <c r="B1038" t="s">
        <v>8634</v>
      </c>
      <c r="C1038" t="s">
        <v>6849</v>
      </c>
      <c r="D1038" t="s">
        <v>29</v>
      </c>
      <c r="E1038" t="s">
        <v>491</v>
      </c>
      <c r="F1038" t="s">
        <v>8967</v>
      </c>
      <c r="G1038" t="s">
        <v>8636</v>
      </c>
      <c r="H1038" t="s">
        <v>16655</v>
      </c>
      <c r="I1038" t="s">
        <v>8968</v>
      </c>
      <c r="J1038" t="s">
        <v>16911</v>
      </c>
      <c r="K1038" t="s">
        <v>8638</v>
      </c>
      <c r="L1038" t="s">
        <v>8638</v>
      </c>
      <c r="M1038" t="s">
        <v>8639</v>
      </c>
      <c r="N1038" t="s">
        <v>61</v>
      </c>
      <c r="O1038" t="s">
        <v>15341</v>
      </c>
      <c r="P1038" t="s">
        <v>625</v>
      </c>
      <c r="Q1038" t="s">
        <v>75</v>
      </c>
      <c r="R1038" t="s">
        <v>22118</v>
      </c>
      <c r="S1038" s="194" t="s">
        <v>235</v>
      </c>
      <c r="T1038" t="s">
        <v>8640</v>
      </c>
      <c r="U1038" t="s">
        <v>48</v>
      </c>
      <c r="V1038" t="s">
        <v>49</v>
      </c>
      <c r="W1038" t="s">
        <v>22119</v>
      </c>
      <c r="X1038" s="127">
        <v>31011</v>
      </c>
      <c r="Y1038" t="s">
        <v>258</v>
      </c>
      <c r="Z1038" s="127">
        <v>44256</v>
      </c>
      <c r="AA1038" s="127">
        <v>44561</v>
      </c>
      <c r="AB1038" t="s">
        <v>8641</v>
      </c>
      <c r="AC1038" t="s">
        <v>65</v>
      </c>
      <c r="AD1038" t="s">
        <v>40</v>
      </c>
    </row>
    <row r="1039" spans="1:30" x14ac:dyDescent="0.25">
      <c r="A1039" t="s">
        <v>16912</v>
      </c>
      <c r="B1039" t="s">
        <v>8634</v>
      </c>
      <c r="C1039" t="s">
        <v>6849</v>
      </c>
      <c r="D1039" t="s">
        <v>29</v>
      </c>
      <c r="E1039" t="s">
        <v>491</v>
      </c>
      <c r="F1039" t="s">
        <v>8969</v>
      </c>
      <c r="G1039" t="s">
        <v>8636</v>
      </c>
      <c r="H1039" t="s">
        <v>16655</v>
      </c>
      <c r="I1039" t="s">
        <v>8970</v>
      </c>
      <c r="J1039" t="s">
        <v>16912</v>
      </c>
      <c r="K1039" t="s">
        <v>8638</v>
      </c>
      <c r="L1039" t="s">
        <v>8638</v>
      </c>
      <c r="M1039" t="s">
        <v>8639</v>
      </c>
      <c r="N1039" t="s">
        <v>61</v>
      </c>
      <c r="O1039" t="s">
        <v>15341</v>
      </c>
      <c r="P1039" t="s">
        <v>254</v>
      </c>
      <c r="Q1039" t="s">
        <v>134</v>
      </c>
      <c r="R1039" t="s">
        <v>22120</v>
      </c>
      <c r="S1039" s="194" t="s">
        <v>235</v>
      </c>
      <c r="T1039" t="s">
        <v>8640</v>
      </c>
      <c r="U1039" t="s">
        <v>48</v>
      </c>
      <c r="V1039" t="s">
        <v>49</v>
      </c>
      <c r="W1039" t="s">
        <v>22121</v>
      </c>
      <c r="X1039" s="127">
        <v>34938</v>
      </c>
      <c r="Y1039" t="s">
        <v>258</v>
      </c>
      <c r="Z1039" s="127">
        <v>44256</v>
      </c>
      <c r="AA1039" s="127">
        <v>44561</v>
      </c>
      <c r="AB1039" t="s">
        <v>8641</v>
      </c>
      <c r="AC1039" t="s">
        <v>65</v>
      </c>
      <c r="AD1039" t="s">
        <v>40</v>
      </c>
    </row>
    <row r="1040" spans="1:30" x14ac:dyDescent="0.25">
      <c r="A1040" t="s">
        <v>16913</v>
      </c>
      <c r="B1040" t="s">
        <v>8634</v>
      </c>
      <c r="C1040" t="s">
        <v>6849</v>
      </c>
      <c r="D1040" t="s">
        <v>29</v>
      </c>
      <c r="E1040" t="s">
        <v>491</v>
      </c>
      <c r="F1040" t="s">
        <v>8975</v>
      </c>
      <c r="G1040" t="s">
        <v>8636</v>
      </c>
      <c r="H1040" t="s">
        <v>16655</v>
      </c>
      <c r="I1040" t="s">
        <v>8976</v>
      </c>
      <c r="J1040" t="s">
        <v>16913</v>
      </c>
      <c r="K1040" t="s">
        <v>8638</v>
      </c>
      <c r="L1040" t="s">
        <v>8638</v>
      </c>
      <c r="M1040" t="s">
        <v>8639</v>
      </c>
      <c r="N1040" t="s">
        <v>61</v>
      </c>
      <c r="O1040" t="s">
        <v>15341</v>
      </c>
      <c r="P1040" t="s">
        <v>22122</v>
      </c>
      <c r="Q1040" t="s">
        <v>75</v>
      </c>
      <c r="R1040" t="s">
        <v>22123</v>
      </c>
      <c r="S1040" s="194" t="s">
        <v>235</v>
      </c>
      <c r="T1040" t="s">
        <v>8640</v>
      </c>
      <c r="U1040" t="s">
        <v>48</v>
      </c>
      <c r="V1040" t="s">
        <v>49</v>
      </c>
      <c r="W1040" t="s">
        <v>22124</v>
      </c>
      <c r="X1040" s="127">
        <v>34482</v>
      </c>
      <c r="Y1040" t="s">
        <v>258</v>
      </c>
      <c r="Z1040" s="127">
        <v>44256</v>
      </c>
      <c r="AA1040" s="127">
        <v>44561</v>
      </c>
      <c r="AB1040" t="s">
        <v>8641</v>
      </c>
      <c r="AC1040" t="s">
        <v>65</v>
      </c>
      <c r="AD1040" t="s">
        <v>40</v>
      </c>
    </row>
    <row r="1041" spans="1:30" x14ac:dyDescent="0.25">
      <c r="A1041" t="s">
        <v>16914</v>
      </c>
      <c r="B1041" t="s">
        <v>8634</v>
      </c>
      <c r="C1041" t="s">
        <v>6849</v>
      </c>
      <c r="D1041" t="s">
        <v>29</v>
      </c>
      <c r="E1041" t="s">
        <v>491</v>
      </c>
      <c r="F1041" t="s">
        <v>8971</v>
      </c>
      <c r="G1041" t="s">
        <v>8636</v>
      </c>
      <c r="H1041" t="s">
        <v>16655</v>
      </c>
      <c r="I1041" t="s">
        <v>8972</v>
      </c>
      <c r="J1041" t="s">
        <v>16914</v>
      </c>
      <c r="K1041" t="s">
        <v>8638</v>
      </c>
      <c r="L1041" t="s">
        <v>8638</v>
      </c>
      <c r="M1041" t="s">
        <v>8639</v>
      </c>
      <c r="N1041" t="s">
        <v>61</v>
      </c>
      <c r="O1041" t="s">
        <v>15341</v>
      </c>
      <c r="P1041" t="s">
        <v>21631</v>
      </c>
      <c r="Q1041" t="s">
        <v>687</v>
      </c>
      <c r="R1041" t="s">
        <v>22125</v>
      </c>
      <c r="S1041" s="194" t="s">
        <v>235</v>
      </c>
      <c r="T1041" t="s">
        <v>8640</v>
      </c>
      <c r="U1041" t="s">
        <v>48</v>
      </c>
      <c r="V1041" t="s">
        <v>49</v>
      </c>
      <c r="W1041" t="s">
        <v>22126</v>
      </c>
      <c r="X1041" s="127">
        <v>37834</v>
      </c>
      <c r="Y1041" t="s">
        <v>258</v>
      </c>
      <c r="Z1041" s="127">
        <v>44501</v>
      </c>
      <c r="AA1041" s="127">
        <v>44561</v>
      </c>
      <c r="AB1041" t="s">
        <v>8641</v>
      </c>
      <c r="AC1041" t="s">
        <v>65</v>
      </c>
      <c r="AD1041" t="s">
        <v>40</v>
      </c>
    </row>
    <row r="1042" spans="1:30" x14ac:dyDescent="0.25">
      <c r="A1042" t="s">
        <v>16915</v>
      </c>
      <c r="B1042" t="s">
        <v>8634</v>
      </c>
      <c r="C1042" t="s">
        <v>6849</v>
      </c>
      <c r="D1042" t="s">
        <v>29</v>
      </c>
      <c r="E1042" t="s">
        <v>491</v>
      </c>
      <c r="F1042" t="s">
        <v>8973</v>
      </c>
      <c r="G1042" t="s">
        <v>8636</v>
      </c>
      <c r="H1042" t="s">
        <v>16655</v>
      </c>
      <c r="I1042" t="s">
        <v>8974</v>
      </c>
      <c r="J1042" t="s">
        <v>16915</v>
      </c>
      <c r="K1042" t="s">
        <v>8638</v>
      </c>
      <c r="L1042" t="s">
        <v>8638</v>
      </c>
      <c r="M1042" t="s">
        <v>8639</v>
      </c>
      <c r="N1042" t="s">
        <v>61</v>
      </c>
      <c r="O1042" t="s">
        <v>15341</v>
      </c>
      <c r="P1042" t="s">
        <v>489</v>
      </c>
      <c r="Q1042" t="s">
        <v>22127</v>
      </c>
      <c r="R1042" t="s">
        <v>22128</v>
      </c>
      <c r="S1042" s="194" t="s">
        <v>235</v>
      </c>
      <c r="T1042" t="s">
        <v>8640</v>
      </c>
      <c r="U1042" t="s">
        <v>48</v>
      </c>
      <c r="V1042" t="s">
        <v>49</v>
      </c>
      <c r="W1042" t="s">
        <v>22129</v>
      </c>
      <c r="X1042" s="127">
        <v>36263</v>
      </c>
      <c r="Y1042" t="s">
        <v>258</v>
      </c>
      <c r="Z1042" s="127">
        <v>44317</v>
      </c>
      <c r="AA1042" s="127">
        <v>44561</v>
      </c>
      <c r="AB1042" t="s">
        <v>8641</v>
      </c>
      <c r="AC1042" t="s">
        <v>65</v>
      </c>
      <c r="AD1042" t="s">
        <v>40</v>
      </c>
    </row>
    <row r="1043" spans="1:30" x14ac:dyDescent="0.25">
      <c r="A1043" t="s">
        <v>16916</v>
      </c>
      <c r="B1043" t="s">
        <v>8634</v>
      </c>
      <c r="C1043" t="s">
        <v>6849</v>
      </c>
      <c r="D1043" t="s">
        <v>29</v>
      </c>
      <c r="E1043" t="s">
        <v>491</v>
      </c>
      <c r="F1043" t="s">
        <v>9213</v>
      </c>
      <c r="G1043" t="s">
        <v>8636</v>
      </c>
      <c r="H1043" t="s">
        <v>16655</v>
      </c>
      <c r="I1043" t="s">
        <v>9214</v>
      </c>
      <c r="J1043" t="s">
        <v>16916</v>
      </c>
      <c r="K1043" t="s">
        <v>8638</v>
      </c>
      <c r="L1043" t="s">
        <v>8638</v>
      </c>
      <c r="M1043" t="s">
        <v>8639</v>
      </c>
      <c r="N1043" t="s">
        <v>61</v>
      </c>
      <c r="O1043" t="s">
        <v>15341</v>
      </c>
      <c r="P1043" t="s">
        <v>131</v>
      </c>
      <c r="Q1043" t="s">
        <v>612</v>
      </c>
      <c r="R1043" t="s">
        <v>22130</v>
      </c>
      <c r="S1043" s="194" t="s">
        <v>235</v>
      </c>
      <c r="T1043" t="s">
        <v>8640</v>
      </c>
      <c r="U1043" t="s">
        <v>48</v>
      </c>
      <c r="V1043" t="s">
        <v>49</v>
      </c>
      <c r="W1043" t="s">
        <v>22131</v>
      </c>
      <c r="X1043" s="127">
        <v>29605</v>
      </c>
      <c r="Y1043" t="s">
        <v>258</v>
      </c>
      <c r="Z1043" s="127">
        <v>44256</v>
      </c>
      <c r="AA1043" s="127">
        <v>44561</v>
      </c>
      <c r="AB1043" t="s">
        <v>8641</v>
      </c>
      <c r="AC1043" t="s">
        <v>65</v>
      </c>
      <c r="AD1043" t="s">
        <v>40</v>
      </c>
    </row>
    <row r="1044" spans="1:30" x14ac:dyDescent="0.25">
      <c r="A1044" t="s">
        <v>16917</v>
      </c>
      <c r="B1044" t="s">
        <v>8634</v>
      </c>
      <c r="C1044" t="s">
        <v>6849</v>
      </c>
      <c r="D1044" t="s">
        <v>29</v>
      </c>
      <c r="E1044" t="s">
        <v>491</v>
      </c>
      <c r="F1044" t="s">
        <v>8977</v>
      </c>
      <c r="G1044" t="s">
        <v>8636</v>
      </c>
      <c r="H1044" t="s">
        <v>16655</v>
      </c>
      <c r="I1044" t="s">
        <v>8978</v>
      </c>
      <c r="J1044" t="s">
        <v>16917</v>
      </c>
      <c r="K1044" t="s">
        <v>8638</v>
      </c>
      <c r="L1044" t="s">
        <v>8638</v>
      </c>
      <c r="M1044" t="s">
        <v>8639</v>
      </c>
      <c r="N1044" t="s">
        <v>61</v>
      </c>
      <c r="O1044" t="s">
        <v>15341</v>
      </c>
      <c r="P1044" t="s">
        <v>460</v>
      </c>
      <c r="Q1044" t="s">
        <v>106</v>
      </c>
      <c r="R1044" t="s">
        <v>22132</v>
      </c>
      <c r="S1044" s="194" t="s">
        <v>235</v>
      </c>
      <c r="T1044" t="s">
        <v>8640</v>
      </c>
      <c r="U1044" t="s">
        <v>48</v>
      </c>
      <c r="V1044" t="s">
        <v>49</v>
      </c>
      <c r="W1044" t="s">
        <v>22133</v>
      </c>
      <c r="X1044" s="127">
        <v>33871</v>
      </c>
      <c r="Y1044" t="s">
        <v>258</v>
      </c>
      <c r="Z1044" s="127">
        <v>44256</v>
      </c>
      <c r="AA1044" s="127">
        <v>44561</v>
      </c>
      <c r="AB1044" t="s">
        <v>8641</v>
      </c>
      <c r="AC1044" t="s">
        <v>65</v>
      </c>
      <c r="AD1044" t="s">
        <v>40</v>
      </c>
    </row>
    <row r="1045" spans="1:30" x14ac:dyDescent="0.25">
      <c r="A1045" t="s">
        <v>16918</v>
      </c>
      <c r="B1045" t="s">
        <v>8634</v>
      </c>
      <c r="C1045" t="s">
        <v>6849</v>
      </c>
      <c r="D1045" t="s">
        <v>29</v>
      </c>
      <c r="E1045" t="s">
        <v>491</v>
      </c>
      <c r="F1045" t="s">
        <v>8979</v>
      </c>
      <c r="G1045" t="s">
        <v>8636</v>
      </c>
      <c r="H1045" t="s">
        <v>16655</v>
      </c>
      <c r="I1045" t="s">
        <v>8980</v>
      </c>
      <c r="J1045" t="s">
        <v>16918</v>
      </c>
      <c r="K1045" t="s">
        <v>8638</v>
      </c>
      <c r="L1045" t="s">
        <v>8638</v>
      </c>
      <c r="M1045" t="s">
        <v>8639</v>
      </c>
      <c r="N1045" t="s">
        <v>61</v>
      </c>
      <c r="O1045" t="s">
        <v>15341</v>
      </c>
      <c r="P1045" t="s">
        <v>75</v>
      </c>
      <c r="Q1045" t="s">
        <v>596</v>
      </c>
      <c r="R1045" t="s">
        <v>597</v>
      </c>
      <c r="S1045" s="194" t="s">
        <v>235</v>
      </c>
      <c r="T1045" t="s">
        <v>8640</v>
      </c>
      <c r="U1045" t="s">
        <v>48</v>
      </c>
      <c r="V1045" t="s">
        <v>49</v>
      </c>
      <c r="W1045" t="s">
        <v>22134</v>
      </c>
      <c r="X1045" s="127">
        <v>29253</v>
      </c>
      <c r="Y1045" t="s">
        <v>258</v>
      </c>
      <c r="Z1045" s="127">
        <v>44256</v>
      </c>
      <c r="AA1045" s="127">
        <v>44561</v>
      </c>
      <c r="AB1045" t="s">
        <v>8641</v>
      </c>
      <c r="AC1045" t="s">
        <v>65</v>
      </c>
      <c r="AD1045" t="s">
        <v>40</v>
      </c>
    </row>
    <row r="1046" spans="1:30" x14ac:dyDescent="0.25">
      <c r="A1046" t="s">
        <v>16919</v>
      </c>
      <c r="B1046" t="s">
        <v>8634</v>
      </c>
      <c r="C1046" t="s">
        <v>6849</v>
      </c>
      <c r="D1046" t="s">
        <v>29</v>
      </c>
      <c r="E1046" t="s">
        <v>491</v>
      </c>
      <c r="F1046" t="s">
        <v>8981</v>
      </c>
      <c r="G1046" t="s">
        <v>8636</v>
      </c>
      <c r="H1046" t="s">
        <v>16655</v>
      </c>
      <c r="I1046" t="s">
        <v>8982</v>
      </c>
      <c r="J1046" t="s">
        <v>16919</v>
      </c>
      <c r="K1046" t="s">
        <v>8638</v>
      </c>
      <c r="L1046" t="s">
        <v>8638</v>
      </c>
      <c r="M1046" t="s">
        <v>8639</v>
      </c>
      <c r="N1046" t="s">
        <v>61</v>
      </c>
      <c r="O1046" t="s">
        <v>15341</v>
      </c>
      <c r="P1046" t="s">
        <v>598</v>
      </c>
      <c r="Q1046" t="s">
        <v>131</v>
      </c>
      <c r="R1046" t="s">
        <v>8983</v>
      </c>
      <c r="S1046" s="194" t="s">
        <v>235</v>
      </c>
      <c r="T1046" t="s">
        <v>8640</v>
      </c>
      <c r="U1046" t="s">
        <v>48</v>
      </c>
      <c r="V1046" t="s">
        <v>49</v>
      </c>
      <c r="W1046" t="s">
        <v>22135</v>
      </c>
      <c r="X1046" s="127">
        <v>27261</v>
      </c>
      <c r="Y1046" t="s">
        <v>258</v>
      </c>
      <c r="Z1046" s="127">
        <v>44256</v>
      </c>
      <c r="AA1046" s="127">
        <v>44561</v>
      </c>
      <c r="AB1046" t="s">
        <v>8641</v>
      </c>
      <c r="AC1046" t="s">
        <v>65</v>
      </c>
      <c r="AD1046" t="s">
        <v>40</v>
      </c>
    </row>
    <row r="1047" spans="1:30" x14ac:dyDescent="0.25">
      <c r="A1047" t="s">
        <v>16920</v>
      </c>
      <c r="B1047" t="s">
        <v>8634</v>
      </c>
      <c r="C1047" t="s">
        <v>6849</v>
      </c>
      <c r="D1047" t="s">
        <v>29</v>
      </c>
      <c r="E1047" t="s">
        <v>491</v>
      </c>
      <c r="F1047" t="s">
        <v>8986</v>
      </c>
      <c r="G1047" t="s">
        <v>8636</v>
      </c>
      <c r="H1047" t="s">
        <v>16655</v>
      </c>
      <c r="I1047" t="s">
        <v>8987</v>
      </c>
      <c r="J1047" t="s">
        <v>16920</v>
      </c>
      <c r="K1047" t="s">
        <v>8638</v>
      </c>
      <c r="L1047" t="s">
        <v>8638</v>
      </c>
      <c r="M1047" t="s">
        <v>8639</v>
      </c>
      <c r="N1047" t="s">
        <v>61</v>
      </c>
      <c r="O1047" t="s">
        <v>15341</v>
      </c>
      <c r="P1047" t="s">
        <v>681</v>
      </c>
      <c r="Q1047" t="s">
        <v>164</v>
      </c>
      <c r="R1047" t="s">
        <v>8988</v>
      </c>
      <c r="S1047" s="194" t="s">
        <v>235</v>
      </c>
      <c r="T1047" t="s">
        <v>8640</v>
      </c>
      <c r="U1047" t="s">
        <v>48</v>
      </c>
      <c r="V1047" t="s">
        <v>49</v>
      </c>
      <c r="W1047" t="s">
        <v>22136</v>
      </c>
      <c r="X1047" s="127">
        <v>33955</v>
      </c>
      <c r="Y1047" t="s">
        <v>258</v>
      </c>
      <c r="Z1047" s="127">
        <v>44256</v>
      </c>
      <c r="AA1047" s="127">
        <v>44561</v>
      </c>
      <c r="AB1047" t="s">
        <v>8641</v>
      </c>
      <c r="AC1047" t="s">
        <v>65</v>
      </c>
      <c r="AD1047" t="s">
        <v>40</v>
      </c>
    </row>
    <row r="1048" spans="1:30" x14ac:dyDescent="0.25">
      <c r="A1048" t="s">
        <v>16921</v>
      </c>
      <c r="B1048" t="s">
        <v>8634</v>
      </c>
      <c r="C1048" t="s">
        <v>6849</v>
      </c>
      <c r="D1048" t="s">
        <v>29</v>
      </c>
      <c r="E1048" t="s">
        <v>491</v>
      </c>
      <c r="F1048" t="s">
        <v>9205</v>
      </c>
      <c r="G1048" t="s">
        <v>8636</v>
      </c>
      <c r="H1048" t="s">
        <v>16655</v>
      </c>
      <c r="I1048" t="s">
        <v>9206</v>
      </c>
      <c r="J1048" t="s">
        <v>16921</v>
      </c>
      <c r="K1048" t="s">
        <v>8638</v>
      </c>
      <c r="L1048" t="s">
        <v>8638</v>
      </c>
      <c r="M1048" t="s">
        <v>8639</v>
      </c>
      <c r="N1048" t="s">
        <v>61</v>
      </c>
      <c r="O1048" t="s">
        <v>15341</v>
      </c>
      <c r="P1048" t="s">
        <v>75</v>
      </c>
      <c r="Q1048" t="s">
        <v>164</v>
      </c>
      <c r="R1048" t="s">
        <v>21917</v>
      </c>
      <c r="S1048" s="194" t="s">
        <v>235</v>
      </c>
      <c r="T1048" t="s">
        <v>8640</v>
      </c>
      <c r="U1048" t="s">
        <v>48</v>
      </c>
      <c r="V1048" t="s">
        <v>49</v>
      </c>
      <c r="W1048" t="s">
        <v>22137</v>
      </c>
      <c r="X1048" s="127">
        <v>36420</v>
      </c>
      <c r="Y1048" t="s">
        <v>258</v>
      </c>
      <c r="Z1048" s="127">
        <v>44256</v>
      </c>
      <c r="AA1048" s="127">
        <v>44561</v>
      </c>
      <c r="AB1048" t="s">
        <v>8641</v>
      </c>
      <c r="AC1048" t="s">
        <v>65</v>
      </c>
      <c r="AD1048" t="s">
        <v>40</v>
      </c>
    </row>
    <row r="1049" spans="1:30" x14ac:dyDescent="0.25">
      <c r="A1049" t="s">
        <v>16922</v>
      </c>
      <c r="B1049" t="s">
        <v>8634</v>
      </c>
      <c r="C1049" t="s">
        <v>6849</v>
      </c>
      <c r="D1049" t="s">
        <v>29</v>
      </c>
      <c r="E1049" t="s">
        <v>491</v>
      </c>
      <c r="F1049" t="s">
        <v>9207</v>
      </c>
      <c r="G1049" t="s">
        <v>8636</v>
      </c>
      <c r="H1049" t="s">
        <v>16655</v>
      </c>
      <c r="I1049" t="s">
        <v>9208</v>
      </c>
      <c r="J1049" t="s">
        <v>16922</v>
      </c>
      <c r="K1049" t="s">
        <v>8638</v>
      </c>
      <c r="L1049" t="s">
        <v>8638</v>
      </c>
      <c r="M1049" t="s">
        <v>8639</v>
      </c>
      <c r="N1049" t="s">
        <v>61</v>
      </c>
      <c r="O1049" t="s">
        <v>15341</v>
      </c>
      <c r="P1049" t="s">
        <v>494</v>
      </c>
      <c r="Q1049" t="s">
        <v>490</v>
      </c>
      <c r="R1049" t="s">
        <v>276</v>
      </c>
      <c r="S1049" s="194" t="s">
        <v>235</v>
      </c>
      <c r="T1049" t="s">
        <v>8640</v>
      </c>
      <c r="U1049" t="s">
        <v>48</v>
      </c>
      <c r="V1049" t="s">
        <v>49</v>
      </c>
      <c r="W1049" t="s">
        <v>22138</v>
      </c>
      <c r="X1049" s="127">
        <v>31403</v>
      </c>
      <c r="Y1049" t="s">
        <v>258</v>
      </c>
      <c r="Z1049" s="127">
        <v>44256</v>
      </c>
      <c r="AA1049" s="127">
        <v>44561</v>
      </c>
      <c r="AB1049" t="s">
        <v>8641</v>
      </c>
      <c r="AC1049" t="s">
        <v>65</v>
      </c>
      <c r="AD1049" t="s">
        <v>40</v>
      </c>
    </row>
    <row r="1050" spans="1:30" x14ac:dyDescent="0.25">
      <c r="A1050" t="s">
        <v>16923</v>
      </c>
      <c r="B1050" t="s">
        <v>8634</v>
      </c>
      <c r="C1050" t="s">
        <v>6849</v>
      </c>
      <c r="D1050" t="s">
        <v>29</v>
      </c>
      <c r="E1050" t="s">
        <v>491</v>
      </c>
      <c r="F1050" t="s">
        <v>9209</v>
      </c>
      <c r="G1050" t="s">
        <v>8636</v>
      </c>
      <c r="H1050" t="s">
        <v>16655</v>
      </c>
      <c r="I1050" t="s">
        <v>9210</v>
      </c>
      <c r="J1050" t="s">
        <v>16923</v>
      </c>
      <c r="K1050" t="s">
        <v>8638</v>
      </c>
      <c r="L1050" t="s">
        <v>8638</v>
      </c>
      <c r="M1050" t="s">
        <v>8639</v>
      </c>
      <c r="N1050" t="s">
        <v>61</v>
      </c>
      <c r="O1050" t="s">
        <v>15341</v>
      </c>
      <c r="P1050" t="s">
        <v>552</v>
      </c>
      <c r="Q1050" t="s">
        <v>592</v>
      </c>
      <c r="R1050" t="s">
        <v>22139</v>
      </c>
      <c r="S1050" s="194" t="s">
        <v>235</v>
      </c>
      <c r="T1050" t="s">
        <v>8640</v>
      </c>
      <c r="U1050" t="s">
        <v>48</v>
      </c>
      <c r="V1050" t="s">
        <v>49</v>
      </c>
      <c r="W1050" t="s">
        <v>22140</v>
      </c>
      <c r="X1050" s="127">
        <v>29200</v>
      </c>
      <c r="Y1050" t="s">
        <v>258</v>
      </c>
      <c r="Z1050" s="127">
        <v>44256</v>
      </c>
      <c r="AA1050" s="127">
        <v>44561</v>
      </c>
      <c r="AB1050" t="s">
        <v>8641</v>
      </c>
      <c r="AC1050" t="s">
        <v>65</v>
      </c>
      <c r="AD1050" t="s">
        <v>40</v>
      </c>
    </row>
    <row r="1051" spans="1:30" x14ac:dyDescent="0.25">
      <c r="A1051" t="s">
        <v>16924</v>
      </c>
      <c r="B1051" t="s">
        <v>8634</v>
      </c>
      <c r="C1051" t="s">
        <v>6849</v>
      </c>
      <c r="D1051" t="s">
        <v>29</v>
      </c>
      <c r="E1051" t="s">
        <v>491</v>
      </c>
      <c r="F1051" t="s">
        <v>9211</v>
      </c>
      <c r="G1051" t="s">
        <v>8636</v>
      </c>
      <c r="H1051" t="s">
        <v>16655</v>
      </c>
      <c r="I1051" t="s">
        <v>9212</v>
      </c>
      <c r="J1051" t="s">
        <v>16924</v>
      </c>
      <c r="K1051" t="s">
        <v>8638</v>
      </c>
      <c r="L1051" t="s">
        <v>8638</v>
      </c>
      <c r="M1051" t="s">
        <v>8639</v>
      </c>
      <c r="N1051" t="s">
        <v>61</v>
      </c>
      <c r="O1051" t="s">
        <v>15341</v>
      </c>
      <c r="P1051" t="s">
        <v>592</v>
      </c>
      <c r="Q1051" t="s">
        <v>75</v>
      </c>
      <c r="R1051" t="s">
        <v>9127</v>
      </c>
      <c r="S1051" s="194" t="s">
        <v>235</v>
      </c>
      <c r="T1051" t="s">
        <v>8640</v>
      </c>
      <c r="U1051" t="s">
        <v>48</v>
      </c>
      <c r="V1051" t="s">
        <v>49</v>
      </c>
      <c r="W1051" t="s">
        <v>22141</v>
      </c>
      <c r="X1051" s="127">
        <v>28615</v>
      </c>
      <c r="Y1051" t="s">
        <v>258</v>
      </c>
      <c r="Z1051" s="127">
        <v>44256</v>
      </c>
      <c r="AA1051" s="127">
        <v>44561</v>
      </c>
      <c r="AB1051" t="s">
        <v>8641</v>
      </c>
      <c r="AC1051" t="s">
        <v>65</v>
      </c>
      <c r="AD1051" t="s">
        <v>40</v>
      </c>
    </row>
    <row r="1052" spans="1:30" x14ac:dyDescent="0.25">
      <c r="A1052" t="s">
        <v>16925</v>
      </c>
      <c r="B1052" t="s">
        <v>8634</v>
      </c>
      <c r="C1052" t="s">
        <v>6849</v>
      </c>
      <c r="D1052" t="s">
        <v>29</v>
      </c>
      <c r="E1052" t="s">
        <v>491</v>
      </c>
      <c r="F1052" t="s">
        <v>8991</v>
      </c>
      <c r="G1052" t="s">
        <v>8636</v>
      </c>
      <c r="H1052" t="s">
        <v>16655</v>
      </c>
      <c r="I1052" t="s">
        <v>8992</v>
      </c>
      <c r="J1052" t="s">
        <v>16925</v>
      </c>
      <c r="K1052" t="s">
        <v>8638</v>
      </c>
      <c r="L1052" t="s">
        <v>8638</v>
      </c>
      <c r="M1052" t="s">
        <v>8639</v>
      </c>
      <c r="N1052" t="s">
        <v>61</v>
      </c>
      <c r="O1052" t="s">
        <v>15341</v>
      </c>
      <c r="P1052" t="s">
        <v>126</v>
      </c>
      <c r="Q1052" t="s">
        <v>22142</v>
      </c>
      <c r="R1052" t="s">
        <v>601</v>
      </c>
      <c r="S1052" s="194" t="s">
        <v>235</v>
      </c>
      <c r="T1052" t="s">
        <v>8640</v>
      </c>
      <c r="U1052" t="s">
        <v>48</v>
      </c>
      <c r="V1052" t="s">
        <v>49</v>
      </c>
      <c r="W1052" t="s">
        <v>22143</v>
      </c>
      <c r="X1052" s="127">
        <v>26976</v>
      </c>
      <c r="Y1052" t="s">
        <v>258</v>
      </c>
      <c r="Z1052" s="127">
        <v>44256</v>
      </c>
      <c r="AA1052" s="127">
        <v>44561</v>
      </c>
      <c r="AB1052" t="s">
        <v>8641</v>
      </c>
      <c r="AC1052" t="s">
        <v>65</v>
      </c>
      <c r="AD1052" t="s">
        <v>40</v>
      </c>
    </row>
    <row r="1053" spans="1:30" x14ac:dyDescent="0.25">
      <c r="A1053" t="s">
        <v>16926</v>
      </c>
      <c r="B1053" t="s">
        <v>8634</v>
      </c>
      <c r="C1053" t="s">
        <v>6849</v>
      </c>
      <c r="D1053" t="s">
        <v>29</v>
      </c>
      <c r="E1053" t="s">
        <v>491</v>
      </c>
      <c r="F1053" t="s">
        <v>8993</v>
      </c>
      <c r="G1053" t="s">
        <v>8636</v>
      </c>
      <c r="H1053" t="s">
        <v>16655</v>
      </c>
      <c r="I1053" t="s">
        <v>602</v>
      </c>
      <c r="J1053" t="s">
        <v>16926</v>
      </c>
      <c r="K1053" t="s">
        <v>8638</v>
      </c>
      <c r="L1053" t="s">
        <v>8638</v>
      </c>
      <c r="M1053" t="s">
        <v>8639</v>
      </c>
      <c r="N1053" t="s">
        <v>61</v>
      </c>
      <c r="O1053" t="s">
        <v>15341</v>
      </c>
      <c r="P1053" t="s">
        <v>424</v>
      </c>
      <c r="Q1053" t="s">
        <v>58</v>
      </c>
      <c r="R1053" t="s">
        <v>547</v>
      </c>
      <c r="S1053" s="194" t="s">
        <v>235</v>
      </c>
      <c r="T1053" t="s">
        <v>8640</v>
      </c>
      <c r="U1053" t="s">
        <v>48</v>
      </c>
      <c r="V1053" t="s">
        <v>49</v>
      </c>
      <c r="W1053" t="s">
        <v>22144</v>
      </c>
      <c r="X1053" s="127">
        <v>32550</v>
      </c>
      <c r="Y1053" t="s">
        <v>258</v>
      </c>
      <c r="Z1053" s="127">
        <v>44256</v>
      </c>
      <c r="AA1053" s="127">
        <v>44561</v>
      </c>
      <c r="AB1053" t="s">
        <v>8641</v>
      </c>
      <c r="AC1053" t="s">
        <v>65</v>
      </c>
      <c r="AD1053" t="s">
        <v>40</v>
      </c>
    </row>
    <row r="1054" spans="1:30" x14ac:dyDescent="0.25">
      <c r="A1054" t="s">
        <v>16927</v>
      </c>
      <c r="B1054" t="s">
        <v>8634</v>
      </c>
      <c r="C1054" t="s">
        <v>6849</v>
      </c>
      <c r="D1054" t="s">
        <v>29</v>
      </c>
      <c r="E1054" t="s">
        <v>491</v>
      </c>
      <c r="F1054" t="s">
        <v>8994</v>
      </c>
      <c r="G1054" t="s">
        <v>8636</v>
      </c>
      <c r="H1054" t="s">
        <v>16655</v>
      </c>
      <c r="I1054" t="s">
        <v>8995</v>
      </c>
      <c r="J1054" t="s">
        <v>16927</v>
      </c>
      <c r="K1054" t="s">
        <v>8638</v>
      </c>
      <c r="L1054" t="s">
        <v>8638</v>
      </c>
      <c r="M1054" t="s">
        <v>8639</v>
      </c>
      <c r="N1054" t="s">
        <v>61</v>
      </c>
      <c r="O1054" t="s">
        <v>15341</v>
      </c>
      <c r="P1054" t="s">
        <v>75</v>
      </c>
      <c r="Q1054" t="s">
        <v>22145</v>
      </c>
      <c r="R1054" t="s">
        <v>22146</v>
      </c>
      <c r="S1054" s="194" t="s">
        <v>235</v>
      </c>
      <c r="T1054" t="s">
        <v>8640</v>
      </c>
      <c r="U1054" t="s">
        <v>48</v>
      </c>
      <c r="V1054" t="s">
        <v>49</v>
      </c>
      <c r="W1054" t="s">
        <v>22147</v>
      </c>
      <c r="X1054" s="127">
        <v>34377</v>
      </c>
      <c r="Y1054" t="s">
        <v>258</v>
      </c>
      <c r="Z1054" s="127">
        <v>44256</v>
      </c>
      <c r="AA1054" s="127">
        <v>44561</v>
      </c>
      <c r="AB1054" t="s">
        <v>8641</v>
      </c>
      <c r="AC1054" t="s">
        <v>65</v>
      </c>
      <c r="AD1054" t="s">
        <v>40</v>
      </c>
    </row>
    <row r="1055" spans="1:30" x14ac:dyDescent="0.25">
      <c r="A1055" t="s">
        <v>16928</v>
      </c>
      <c r="B1055" t="s">
        <v>8634</v>
      </c>
      <c r="C1055" t="s">
        <v>6849</v>
      </c>
      <c r="D1055" t="s">
        <v>29</v>
      </c>
      <c r="E1055" t="s">
        <v>491</v>
      </c>
      <c r="F1055" t="s">
        <v>8996</v>
      </c>
      <c r="G1055" t="s">
        <v>8636</v>
      </c>
      <c r="H1055" t="s">
        <v>16655</v>
      </c>
      <c r="I1055" t="s">
        <v>7233</v>
      </c>
      <c r="J1055" t="s">
        <v>16928</v>
      </c>
      <c r="K1055" t="s">
        <v>8638</v>
      </c>
      <c r="L1055" t="s">
        <v>8638</v>
      </c>
      <c r="M1055" t="s">
        <v>8639</v>
      </c>
      <c r="N1055" t="s">
        <v>61</v>
      </c>
      <c r="O1055" t="s">
        <v>15341</v>
      </c>
      <c r="P1055" t="s">
        <v>58</v>
      </c>
      <c r="Q1055" t="s">
        <v>22148</v>
      </c>
      <c r="R1055" t="s">
        <v>629</v>
      </c>
      <c r="S1055" s="194" t="s">
        <v>235</v>
      </c>
      <c r="T1055" t="s">
        <v>8640</v>
      </c>
      <c r="U1055" t="s">
        <v>48</v>
      </c>
      <c r="V1055" t="s">
        <v>49</v>
      </c>
      <c r="W1055" t="s">
        <v>22149</v>
      </c>
      <c r="X1055" s="127">
        <v>30088</v>
      </c>
      <c r="Y1055" t="s">
        <v>258</v>
      </c>
      <c r="Z1055" s="127">
        <v>44256</v>
      </c>
      <c r="AA1055" s="127">
        <v>44561</v>
      </c>
      <c r="AB1055" t="s">
        <v>8641</v>
      </c>
      <c r="AC1055" t="s">
        <v>65</v>
      </c>
      <c r="AD1055" t="s">
        <v>40</v>
      </c>
    </row>
    <row r="1056" spans="1:30" x14ac:dyDescent="0.25">
      <c r="A1056" t="s">
        <v>16929</v>
      </c>
      <c r="B1056" t="s">
        <v>8634</v>
      </c>
      <c r="C1056" t="s">
        <v>6849</v>
      </c>
      <c r="D1056" t="s">
        <v>29</v>
      </c>
      <c r="E1056" t="s">
        <v>491</v>
      </c>
      <c r="F1056" t="s">
        <v>8997</v>
      </c>
      <c r="G1056" t="s">
        <v>8636</v>
      </c>
      <c r="H1056" t="s">
        <v>16655</v>
      </c>
      <c r="I1056" t="s">
        <v>8998</v>
      </c>
      <c r="J1056" t="s">
        <v>16929</v>
      </c>
      <c r="K1056" t="s">
        <v>8638</v>
      </c>
      <c r="L1056" t="s">
        <v>8638</v>
      </c>
      <c r="M1056" t="s">
        <v>8639</v>
      </c>
      <c r="N1056" t="s">
        <v>61</v>
      </c>
      <c r="O1056" t="s">
        <v>15341</v>
      </c>
      <c r="P1056" t="s">
        <v>67</v>
      </c>
      <c r="Q1056" t="s">
        <v>58</v>
      </c>
      <c r="R1056" t="s">
        <v>22150</v>
      </c>
      <c r="S1056" s="194" t="s">
        <v>235</v>
      </c>
      <c r="T1056" t="s">
        <v>8640</v>
      </c>
      <c r="U1056" t="s">
        <v>48</v>
      </c>
      <c r="V1056" t="s">
        <v>49</v>
      </c>
      <c r="W1056" t="s">
        <v>22151</v>
      </c>
      <c r="X1056" s="127">
        <v>31284</v>
      </c>
      <c r="Y1056" t="s">
        <v>258</v>
      </c>
      <c r="Z1056" s="127">
        <v>44256</v>
      </c>
      <c r="AA1056" s="127">
        <v>44561</v>
      </c>
      <c r="AB1056" t="s">
        <v>8641</v>
      </c>
      <c r="AC1056" t="s">
        <v>65</v>
      </c>
      <c r="AD1056" t="s">
        <v>40</v>
      </c>
    </row>
    <row r="1057" spans="1:30" x14ac:dyDescent="0.25">
      <c r="A1057" t="s">
        <v>16930</v>
      </c>
      <c r="B1057" t="s">
        <v>8634</v>
      </c>
      <c r="C1057" t="s">
        <v>6849</v>
      </c>
      <c r="D1057" t="s">
        <v>29</v>
      </c>
      <c r="E1057" t="s">
        <v>491</v>
      </c>
      <c r="F1057" t="s">
        <v>9001</v>
      </c>
      <c r="G1057" t="s">
        <v>8636</v>
      </c>
      <c r="H1057" t="s">
        <v>16655</v>
      </c>
      <c r="I1057" t="s">
        <v>9002</v>
      </c>
      <c r="J1057" t="s">
        <v>16930</v>
      </c>
      <c r="K1057" t="s">
        <v>8638</v>
      </c>
      <c r="L1057" t="s">
        <v>8638</v>
      </c>
      <c r="M1057" t="s">
        <v>8639</v>
      </c>
      <c r="N1057" t="s">
        <v>61</v>
      </c>
      <c r="O1057" t="s">
        <v>15341</v>
      </c>
      <c r="P1057" t="s">
        <v>603</v>
      </c>
      <c r="Q1057" t="s">
        <v>458</v>
      </c>
      <c r="R1057" t="s">
        <v>604</v>
      </c>
      <c r="S1057" s="194" t="s">
        <v>235</v>
      </c>
      <c r="T1057" t="s">
        <v>8640</v>
      </c>
      <c r="U1057" t="s">
        <v>48</v>
      </c>
      <c r="V1057" t="s">
        <v>49</v>
      </c>
      <c r="W1057" t="s">
        <v>22152</v>
      </c>
      <c r="X1057" s="127">
        <v>31958</v>
      </c>
      <c r="Y1057" t="s">
        <v>258</v>
      </c>
      <c r="Z1057" s="127">
        <v>44256</v>
      </c>
      <c r="AA1057" s="127">
        <v>44561</v>
      </c>
      <c r="AB1057" t="s">
        <v>8641</v>
      </c>
      <c r="AC1057" t="s">
        <v>65</v>
      </c>
      <c r="AD1057" t="s">
        <v>40</v>
      </c>
    </row>
    <row r="1058" spans="1:30" x14ac:dyDescent="0.25">
      <c r="A1058" t="s">
        <v>16931</v>
      </c>
      <c r="B1058" t="s">
        <v>8634</v>
      </c>
      <c r="C1058" t="s">
        <v>6849</v>
      </c>
      <c r="D1058" t="s">
        <v>29</v>
      </c>
      <c r="E1058" t="s">
        <v>491</v>
      </c>
      <c r="F1058" t="s">
        <v>9070</v>
      </c>
      <c r="G1058" t="s">
        <v>8636</v>
      </c>
      <c r="H1058" t="s">
        <v>16655</v>
      </c>
      <c r="I1058" t="s">
        <v>9071</v>
      </c>
      <c r="J1058" t="s">
        <v>16931</v>
      </c>
      <c r="K1058" t="s">
        <v>8638</v>
      </c>
      <c r="L1058" t="s">
        <v>8638</v>
      </c>
      <c r="M1058" t="s">
        <v>8639</v>
      </c>
      <c r="N1058" t="s">
        <v>61</v>
      </c>
      <c r="O1058" t="s">
        <v>15341</v>
      </c>
      <c r="P1058" t="s">
        <v>22153</v>
      </c>
      <c r="Q1058" t="s">
        <v>341</v>
      </c>
      <c r="R1058" t="s">
        <v>22154</v>
      </c>
      <c r="S1058" s="194" t="s">
        <v>235</v>
      </c>
      <c r="T1058" t="s">
        <v>8640</v>
      </c>
      <c r="U1058" t="s">
        <v>48</v>
      </c>
      <c r="V1058" t="s">
        <v>49</v>
      </c>
      <c r="W1058" t="s">
        <v>22155</v>
      </c>
      <c r="X1058" s="127">
        <v>36015</v>
      </c>
      <c r="Y1058" t="s">
        <v>258</v>
      </c>
      <c r="Z1058" s="127">
        <v>44256</v>
      </c>
      <c r="AA1058" s="127">
        <v>44561</v>
      </c>
      <c r="AB1058" t="s">
        <v>8641</v>
      </c>
      <c r="AC1058" t="s">
        <v>65</v>
      </c>
      <c r="AD1058" t="s">
        <v>40</v>
      </c>
    </row>
    <row r="1059" spans="1:30" x14ac:dyDescent="0.25">
      <c r="A1059" t="s">
        <v>16932</v>
      </c>
      <c r="B1059" t="s">
        <v>8634</v>
      </c>
      <c r="C1059" t="s">
        <v>6849</v>
      </c>
      <c r="D1059" t="s">
        <v>29</v>
      </c>
      <c r="E1059" t="s">
        <v>491</v>
      </c>
      <c r="F1059" t="s">
        <v>9003</v>
      </c>
      <c r="G1059" t="s">
        <v>8636</v>
      </c>
      <c r="H1059" t="s">
        <v>16655</v>
      </c>
      <c r="I1059" t="s">
        <v>9004</v>
      </c>
      <c r="J1059" t="s">
        <v>16932</v>
      </c>
      <c r="K1059" t="s">
        <v>8638</v>
      </c>
      <c r="L1059" t="s">
        <v>8638</v>
      </c>
      <c r="M1059" t="s">
        <v>8639</v>
      </c>
      <c r="N1059" t="s">
        <v>61</v>
      </c>
      <c r="O1059" t="s">
        <v>15341</v>
      </c>
      <c r="P1059" t="s">
        <v>75</v>
      </c>
      <c r="Q1059" t="s">
        <v>131</v>
      </c>
      <c r="R1059" t="s">
        <v>22156</v>
      </c>
      <c r="S1059" s="194" t="s">
        <v>235</v>
      </c>
      <c r="T1059" t="s">
        <v>8640</v>
      </c>
      <c r="U1059" t="s">
        <v>48</v>
      </c>
      <c r="V1059" t="s">
        <v>49</v>
      </c>
      <c r="W1059" t="s">
        <v>22157</v>
      </c>
      <c r="X1059" s="127">
        <v>34316</v>
      </c>
      <c r="Y1059" t="s">
        <v>258</v>
      </c>
      <c r="Z1059" s="127">
        <v>44256</v>
      </c>
      <c r="AA1059" s="127">
        <v>44561</v>
      </c>
      <c r="AB1059" t="s">
        <v>8641</v>
      </c>
      <c r="AC1059" t="s">
        <v>65</v>
      </c>
      <c r="AD1059" t="s">
        <v>40</v>
      </c>
    </row>
    <row r="1060" spans="1:30" x14ac:dyDescent="0.25">
      <c r="A1060" t="s">
        <v>16933</v>
      </c>
      <c r="B1060" t="s">
        <v>8634</v>
      </c>
      <c r="C1060" t="s">
        <v>6849</v>
      </c>
      <c r="D1060" t="s">
        <v>29</v>
      </c>
      <c r="E1060" t="s">
        <v>491</v>
      </c>
      <c r="F1060" t="s">
        <v>9005</v>
      </c>
      <c r="G1060" t="s">
        <v>8636</v>
      </c>
      <c r="H1060" t="s">
        <v>16655</v>
      </c>
      <c r="I1060" t="s">
        <v>9006</v>
      </c>
      <c r="J1060" t="s">
        <v>16933</v>
      </c>
      <c r="K1060" t="s">
        <v>8638</v>
      </c>
      <c r="L1060" t="s">
        <v>8638</v>
      </c>
      <c r="M1060" t="s">
        <v>8639</v>
      </c>
      <c r="N1060" t="s">
        <v>61</v>
      </c>
      <c r="O1060" t="s">
        <v>15341</v>
      </c>
      <c r="P1060" t="s">
        <v>458</v>
      </c>
      <c r="Q1060" t="s">
        <v>126</v>
      </c>
      <c r="R1060" t="s">
        <v>22158</v>
      </c>
      <c r="S1060" s="194" t="s">
        <v>235</v>
      </c>
      <c r="T1060" t="s">
        <v>8640</v>
      </c>
      <c r="U1060" t="s">
        <v>48</v>
      </c>
      <c r="V1060" t="s">
        <v>49</v>
      </c>
      <c r="W1060" t="s">
        <v>22159</v>
      </c>
      <c r="X1060" s="127">
        <v>30067</v>
      </c>
      <c r="Y1060" t="s">
        <v>258</v>
      </c>
      <c r="Z1060" s="127">
        <v>44256</v>
      </c>
      <c r="AA1060" s="127">
        <v>44561</v>
      </c>
      <c r="AB1060" t="s">
        <v>8641</v>
      </c>
      <c r="AC1060" t="s">
        <v>65</v>
      </c>
      <c r="AD1060" t="s">
        <v>40</v>
      </c>
    </row>
    <row r="1061" spans="1:30" x14ac:dyDescent="0.25">
      <c r="A1061" t="s">
        <v>16934</v>
      </c>
      <c r="B1061" t="s">
        <v>8634</v>
      </c>
      <c r="C1061" t="s">
        <v>6849</v>
      </c>
      <c r="D1061" t="s">
        <v>29</v>
      </c>
      <c r="E1061" t="s">
        <v>491</v>
      </c>
      <c r="F1061" t="s">
        <v>9203</v>
      </c>
      <c r="G1061" t="s">
        <v>8636</v>
      </c>
      <c r="H1061" t="s">
        <v>16655</v>
      </c>
      <c r="I1061" t="s">
        <v>9204</v>
      </c>
      <c r="J1061" t="s">
        <v>16934</v>
      </c>
      <c r="K1061" t="s">
        <v>8638</v>
      </c>
      <c r="L1061" t="s">
        <v>8638</v>
      </c>
      <c r="M1061" t="s">
        <v>8639</v>
      </c>
      <c r="N1061" t="s">
        <v>61</v>
      </c>
      <c r="O1061" t="s">
        <v>15341</v>
      </c>
      <c r="P1061" t="s">
        <v>75</v>
      </c>
      <c r="Q1061" t="s">
        <v>75</v>
      </c>
      <c r="R1061" t="s">
        <v>22160</v>
      </c>
      <c r="S1061" s="194" t="s">
        <v>235</v>
      </c>
      <c r="T1061" t="s">
        <v>8640</v>
      </c>
      <c r="U1061" t="s">
        <v>48</v>
      </c>
      <c r="V1061" t="s">
        <v>49</v>
      </c>
      <c r="W1061" t="s">
        <v>22161</v>
      </c>
      <c r="X1061" s="127">
        <v>35249</v>
      </c>
      <c r="Y1061" t="s">
        <v>258</v>
      </c>
      <c r="Z1061" s="127">
        <v>44256</v>
      </c>
      <c r="AA1061" s="127">
        <v>44561</v>
      </c>
      <c r="AB1061" t="s">
        <v>8641</v>
      </c>
      <c r="AC1061" t="s">
        <v>65</v>
      </c>
      <c r="AD1061" t="s">
        <v>40</v>
      </c>
    </row>
    <row r="1062" spans="1:30" x14ac:dyDescent="0.25">
      <c r="A1062" t="s">
        <v>16935</v>
      </c>
      <c r="B1062" t="s">
        <v>8634</v>
      </c>
      <c r="C1062" t="s">
        <v>6849</v>
      </c>
      <c r="D1062" t="s">
        <v>29</v>
      </c>
      <c r="E1062" t="s">
        <v>491</v>
      </c>
      <c r="F1062" t="s">
        <v>9007</v>
      </c>
      <c r="G1062" t="s">
        <v>8636</v>
      </c>
      <c r="H1062" t="s">
        <v>16655</v>
      </c>
      <c r="I1062" t="s">
        <v>9008</v>
      </c>
      <c r="J1062" t="s">
        <v>16935</v>
      </c>
      <c r="K1062" t="s">
        <v>8638</v>
      </c>
      <c r="L1062" t="s">
        <v>8638</v>
      </c>
      <c r="M1062" t="s">
        <v>8639</v>
      </c>
      <c r="N1062" t="s">
        <v>61</v>
      </c>
      <c r="O1062" t="s">
        <v>15341</v>
      </c>
      <c r="P1062" t="s">
        <v>22162</v>
      </c>
      <c r="Q1062" t="s">
        <v>313</v>
      </c>
      <c r="R1062" t="s">
        <v>649</v>
      </c>
      <c r="S1062" s="194" t="s">
        <v>235</v>
      </c>
      <c r="T1062" t="s">
        <v>8640</v>
      </c>
      <c r="U1062" t="s">
        <v>48</v>
      </c>
      <c r="V1062" t="s">
        <v>49</v>
      </c>
      <c r="W1062" t="s">
        <v>22163</v>
      </c>
      <c r="X1062" s="127">
        <v>29050</v>
      </c>
      <c r="Y1062" t="s">
        <v>258</v>
      </c>
      <c r="Z1062" s="127">
        <v>44256</v>
      </c>
      <c r="AA1062" s="127">
        <v>44561</v>
      </c>
      <c r="AB1062" t="s">
        <v>8641</v>
      </c>
      <c r="AC1062" t="s">
        <v>65</v>
      </c>
      <c r="AD1062" t="s">
        <v>40</v>
      </c>
    </row>
    <row r="1063" spans="1:30" x14ac:dyDescent="0.25">
      <c r="A1063" t="s">
        <v>16936</v>
      </c>
      <c r="B1063" t="s">
        <v>8634</v>
      </c>
      <c r="C1063" t="s">
        <v>6849</v>
      </c>
      <c r="D1063" t="s">
        <v>29</v>
      </c>
      <c r="E1063" t="s">
        <v>491</v>
      </c>
      <c r="F1063" t="s">
        <v>9009</v>
      </c>
      <c r="G1063" t="s">
        <v>8636</v>
      </c>
      <c r="H1063" t="s">
        <v>16655</v>
      </c>
      <c r="I1063" t="s">
        <v>9010</v>
      </c>
      <c r="J1063" t="s">
        <v>16936</v>
      </c>
      <c r="K1063" t="s">
        <v>8638</v>
      </c>
      <c r="L1063" t="s">
        <v>8638</v>
      </c>
      <c r="M1063" t="s">
        <v>8639</v>
      </c>
      <c r="N1063" t="s">
        <v>61</v>
      </c>
      <c r="O1063" t="s">
        <v>15341</v>
      </c>
      <c r="P1063" t="s">
        <v>193</v>
      </c>
      <c r="Q1063" t="s">
        <v>75</v>
      </c>
      <c r="R1063" t="s">
        <v>650</v>
      </c>
      <c r="S1063" s="194" t="s">
        <v>235</v>
      </c>
      <c r="T1063" t="s">
        <v>8640</v>
      </c>
      <c r="U1063" t="s">
        <v>48</v>
      </c>
      <c r="V1063" t="s">
        <v>49</v>
      </c>
      <c r="W1063" t="s">
        <v>22164</v>
      </c>
      <c r="X1063" s="127">
        <v>24504</v>
      </c>
      <c r="Y1063" t="s">
        <v>258</v>
      </c>
      <c r="Z1063" s="127">
        <v>44256</v>
      </c>
      <c r="AA1063" s="127">
        <v>44561</v>
      </c>
      <c r="AB1063" t="s">
        <v>8641</v>
      </c>
      <c r="AC1063" t="s">
        <v>65</v>
      </c>
      <c r="AD1063" t="s">
        <v>40</v>
      </c>
    </row>
    <row r="1064" spans="1:30" x14ac:dyDescent="0.25">
      <c r="A1064" t="s">
        <v>16937</v>
      </c>
      <c r="B1064" t="s">
        <v>8634</v>
      </c>
      <c r="C1064" t="s">
        <v>6849</v>
      </c>
      <c r="D1064" t="s">
        <v>29</v>
      </c>
      <c r="E1064" t="s">
        <v>491</v>
      </c>
      <c r="F1064" t="s">
        <v>9011</v>
      </c>
      <c r="G1064" t="s">
        <v>8636</v>
      </c>
      <c r="H1064" t="s">
        <v>16655</v>
      </c>
      <c r="I1064" t="s">
        <v>9012</v>
      </c>
      <c r="J1064" t="s">
        <v>16937</v>
      </c>
      <c r="K1064" t="s">
        <v>8638</v>
      </c>
      <c r="L1064" t="s">
        <v>8638</v>
      </c>
      <c r="M1064" t="s">
        <v>8639</v>
      </c>
      <c r="N1064" t="s">
        <v>61</v>
      </c>
      <c r="O1064" t="s">
        <v>15341</v>
      </c>
      <c r="P1064" t="s">
        <v>22148</v>
      </c>
      <c r="Q1064" t="s">
        <v>152</v>
      </c>
      <c r="R1064" t="s">
        <v>22165</v>
      </c>
      <c r="S1064" s="194" t="s">
        <v>235</v>
      </c>
      <c r="T1064" t="s">
        <v>8640</v>
      </c>
      <c r="U1064" t="s">
        <v>48</v>
      </c>
      <c r="V1064" t="s">
        <v>49</v>
      </c>
      <c r="W1064" t="s">
        <v>22166</v>
      </c>
      <c r="X1064" s="127">
        <v>32753</v>
      </c>
      <c r="Y1064" t="s">
        <v>258</v>
      </c>
      <c r="Z1064" s="127">
        <v>44256</v>
      </c>
      <c r="AA1064" s="127">
        <v>44561</v>
      </c>
      <c r="AB1064" t="s">
        <v>8641</v>
      </c>
      <c r="AC1064" t="s">
        <v>65</v>
      </c>
      <c r="AD1064" t="s">
        <v>40</v>
      </c>
    </row>
    <row r="1065" spans="1:30" x14ac:dyDescent="0.25">
      <c r="A1065" t="s">
        <v>16938</v>
      </c>
      <c r="B1065" t="s">
        <v>8634</v>
      </c>
      <c r="C1065" t="s">
        <v>6849</v>
      </c>
      <c r="D1065" t="s">
        <v>29</v>
      </c>
      <c r="E1065" t="s">
        <v>491</v>
      </c>
      <c r="F1065" t="s">
        <v>9013</v>
      </c>
      <c r="G1065" t="s">
        <v>8636</v>
      </c>
      <c r="H1065" t="s">
        <v>16655</v>
      </c>
      <c r="I1065" t="s">
        <v>8847</v>
      </c>
      <c r="J1065" t="s">
        <v>16938</v>
      </c>
      <c r="K1065" t="s">
        <v>8638</v>
      </c>
      <c r="L1065" t="s">
        <v>8638</v>
      </c>
      <c r="M1065" t="s">
        <v>8639</v>
      </c>
      <c r="N1065" t="s">
        <v>61</v>
      </c>
      <c r="O1065" t="s">
        <v>15341</v>
      </c>
      <c r="P1065" t="s">
        <v>313</v>
      </c>
      <c r="Q1065" t="s">
        <v>113</v>
      </c>
      <c r="R1065" t="s">
        <v>22167</v>
      </c>
      <c r="S1065" s="194" t="s">
        <v>235</v>
      </c>
      <c r="T1065" t="s">
        <v>8640</v>
      </c>
      <c r="U1065" t="s">
        <v>48</v>
      </c>
      <c r="V1065" t="s">
        <v>49</v>
      </c>
      <c r="W1065" t="s">
        <v>22168</v>
      </c>
      <c r="X1065" s="127">
        <v>28601</v>
      </c>
      <c r="Y1065" t="s">
        <v>258</v>
      </c>
      <c r="Z1065" s="127">
        <v>44256</v>
      </c>
      <c r="AA1065" s="127">
        <v>44561</v>
      </c>
      <c r="AB1065" t="s">
        <v>8641</v>
      </c>
      <c r="AC1065" t="s">
        <v>65</v>
      </c>
      <c r="AD1065" t="s">
        <v>40</v>
      </c>
    </row>
    <row r="1066" spans="1:30" x14ac:dyDescent="0.25">
      <c r="A1066" t="s">
        <v>16939</v>
      </c>
      <c r="B1066" t="s">
        <v>8634</v>
      </c>
      <c r="C1066" t="s">
        <v>6849</v>
      </c>
      <c r="D1066" t="s">
        <v>29</v>
      </c>
      <c r="E1066" t="s">
        <v>491</v>
      </c>
      <c r="F1066" t="s">
        <v>9014</v>
      </c>
      <c r="G1066" t="s">
        <v>8636</v>
      </c>
      <c r="H1066" t="s">
        <v>16655</v>
      </c>
      <c r="I1066" t="s">
        <v>9015</v>
      </c>
      <c r="J1066" t="s">
        <v>16939</v>
      </c>
      <c r="K1066" t="s">
        <v>8638</v>
      </c>
      <c r="L1066" t="s">
        <v>8638</v>
      </c>
      <c r="M1066" t="s">
        <v>8639</v>
      </c>
      <c r="N1066" t="s">
        <v>61</v>
      </c>
      <c r="O1066" t="s">
        <v>15341</v>
      </c>
      <c r="P1066" t="s">
        <v>75</v>
      </c>
      <c r="Q1066" t="s">
        <v>75</v>
      </c>
      <c r="R1066" t="s">
        <v>20940</v>
      </c>
      <c r="S1066" s="194" t="s">
        <v>235</v>
      </c>
      <c r="T1066" t="s">
        <v>8640</v>
      </c>
      <c r="U1066" t="s">
        <v>48</v>
      </c>
      <c r="V1066" t="s">
        <v>49</v>
      </c>
      <c r="W1066" t="s">
        <v>22169</v>
      </c>
      <c r="X1066" s="127">
        <v>35362</v>
      </c>
      <c r="Y1066" t="s">
        <v>258</v>
      </c>
      <c r="Z1066" s="127">
        <v>44256</v>
      </c>
      <c r="AA1066" s="127">
        <v>44561</v>
      </c>
      <c r="AB1066" t="s">
        <v>8641</v>
      </c>
      <c r="AC1066" t="s">
        <v>65</v>
      </c>
      <c r="AD1066" t="s">
        <v>40</v>
      </c>
    </row>
    <row r="1067" spans="1:30" x14ac:dyDescent="0.25">
      <c r="A1067" t="s">
        <v>16940</v>
      </c>
      <c r="B1067" t="s">
        <v>8634</v>
      </c>
      <c r="C1067" t="s">
        <v>6849</v>
      </c>
      <c r="D1067" t="s">
        <v>29</v>
      </c>
      <c r="E1067" t="s">
        <v>491</v>
      </c>
      <c r="F1067" t="s">
        <v>9016</v>
      </c>
      <c r="G1067" t="s">
        <v>8636</v>
      </c>
      <c r="H1067" t="s">
        <v>16655</v>
      </c>
      <c r="I1067" t="s">
        <v>9017</v>
      </c>
      <c r="J1067" t="s">
        <v>16940</v>
      </c>
      <c r="K1067" t="s">
        <v>8638</v>
      </c>
      <c r="L1067" t="s">
        <v>8638</v>
      </c>
      <c r="M1067" t="s">
        <v>8639</v>
      </c>
      <c r="N1067" t="s">
        <v>61</v>
      </c>
      <c r="O1067" t="s">
        <v>15341</v>
      </c>
      <c r="P1067" t="s">
        <v>133</v>
      </c>
      <c r="Q1067" t="s">
        <v>35</v>
      </c>
      <c r="R1067" t="s">
        <v>22170</v>
      </c>
      <c r="S1067" s="194" t="s">
        <v>235</v>
      </c>
      <c r="T1067" t="s">
        <v>8640</v>
      </c>
      <c r="U1067" t="s">
        <v>48</v>
      </c>
      <c r="V1067" t="s">
        <v>49</v>
      </c>
      <c r="W1067" t="s">
        <v>22171</v>
      </c>
      <c r="X1067" s="127">
        <v>34691</v>
      </c>
      <c r="Y1067" t="s">
        <v>258</v>
      </c>
      <c r="Z1067" s="127">
        <v>44256</v>
      </c>
      <c r="AA1067" s="127">
        <v>44561</v>
      </c>
      <c r="AB1067" t="s">
        <v>8641</v>
      </c>
      <c r="AC1067" t="s">
        <v>65</v>
      </c>
      <c r="AD1067" t="s">
        <v>40</v>
      </c>
    </row>
    <row r="1068" spans="1:30" x14ac:dyDescent="0.25">
      <c r="A1068" t="s">
        <v>16941</v>
      </c>
      <c r="B1068" t="s">
        <v>8634</v>
      </c>
      <c r="C1068" t="s">
        <v>6849</v>
      </c>
      <c r="D1068" t="s">
        <v>29</v>
      </c>
      <c r="E1068" t="s">
        <v>491</v>
      </c>
      <c r="F1068" t="s">
        <v>9018</v>
      </c>
      <c r="G1068" t="s">
        <v>8636</v>
      </c>
      <c r="H1068" t="s">
        <v>16655</v>
      </c>
      <c r="I1068" t="s">
        <v>9019</v>
      </c>
      <c r="J1068" t="s">
        <v>16941</v>
      </c>
      <c r="K1068" t="s">
        <v>8638</v>
      </c>
      <c r="L1068" t="s">
        <v>8638</v>
      </c>
      <c r="M1068" t="s">
        <v>8639</v>
      </c>
      <c r="N1068" t="s">
        <v>61</v>
      </c>
      <c r="O1068" t="s">
        <v>15341</v>
      </c>
      <c r="P1068" t="s">
        <v>22172</v>
      </c>
      <c r="Q1068" t="s">
        <v>330</v>
      </c>
      <c r="R1068" t="s">
        <v>390</v>
      </c>
      <c r="S1068" s="194" t="s">
        <v>235</v>
      </c>
      <c r="T1068" t="s">
        <v>8640</v>
      </c>
      <c r="U1068" t="s">
        <v>48</v>
      </c>
      <c r="V1068" t="s">
        <v>49</v>
      </c>
      <c r="W1068" t="s">
        <v>22173</v>
      </c>
      <c r="X1068" s="127">
        <v>32176</v>
      </c>
      <c r="Y1068" t="s">
        <v>258</v>
      </c>
      <c r="Z1068" s="127">
        <v>44256</v>
      </c>
      <c r="AA1068" s="127">
        <v>44561</v>
      </c>
      <c r="AB1068" t="s">
        <v>8641</v>
      </c>
      <c r="AC1068" t="s">
        <v>65</v>
      </c>
      <c r="AD1068" t="s">
        <v>40</v>
      </c>
    </row>
    <row r="1069" spans="1:30" x14ac:dyDescent="0.25">
      <c r="A1069" t="s">
        <v>16942</v>
      </c>
      <c r="B1069" t="s">
        <v>8634</v>
      </c>
      <c r="C1069" t="s">
        <v>6849</v>
      </c>
      <c r="D1069" t="s">
        <v>29</v>
      </c>
      <c r="E1069" t="s">
        <v>491</v>
      </c>
      <c r="F1069" t="s">
        <v>9020</v>
      </c>
      <c r="G1069" t="s">
        <v>8636</v>
      </c>
      <c r="H1069" t="s">
        <v>16655</v>
      </c>
      <c r="I1069" t="s">
        <v>651</v>
      </c>
      <c r="J1069" t="s">
        <v>16942</v>
      </c>
      <c r="K1069" t="s">
        <v>8638</v>
      </c>
      <c r="L1069" t="s">
        <v>8638</v>
      </c>
      <c r="M1069" t="s">
        <v>8639</v>
      </c>
      <c r="N1069" t="s">
        <v>61</v>
      </c>
      <c r="O1069" t="s">
        <v>15341</v>
      </c>
      <c r="P1069" t="s">
        <v>22172</v>
      </c>
      <c r="Q1069" t="s">
        <v>193</v>
      </c>
      <c r="R1069" t="s">
        <v>9021</v>
      </c>
      <c r="S1069" s="194" t="s">
        <v>235</v>
      </c>
      <c r="T1069" t="s">
        <v>8640</v>
      </c>
      <c r="U1069" t="s">
        <v>48</v>
      </c>
      <c r="V1069" t="s">
        <v>49</v>
      </c>
      <c r="W1069" t="s">
        <v>22174</v>
      </c>
      <c r="X1069" s="127">
        <v>30705</v>
      </c>
      <c r="Y1069" t="s">
        <v>258</v>
      </c>
      <c r="Z1069" s="127">
        <v>44256</v>
      </c>
      <c r="AA1069" s="127">
        <v>44561</v>
      </c>
      <c r="AB1069" t="s">
        <v>8641</v>
      </c>
      <c r="AC1069" t="s">
        <v>65</v>
      </c>
      <c r="AD1069" t="s">
        <v>40</v>
      </c>
    </row>
    <row r="1070" spans="1:30" x14ac:dyDescent="0.25">
      <c r="A1070" t="s">
        <v>16943</v>
      </c>
      <c r="B1070" t="s">
        <v>8634</v>
      </c>
      <c r="C1070" t="s">
        <v>6849</v>
      </c>
      <c r="D1070" t="s">
        <v>29</v>
      </c>
      <c r="E1070" t="s">
        <v>491</v>
      </c>
      <c r="F1070" t="s">
        <v>9022</v>
      </c>
      <c r="G1070" t="s">
        <v>8636</v>
      </c>
      <c r="H1070" t="s">
        <v>16655</v>
      </c>
      <c r="I1070" t="s">
        <v>9023</v>
      </c>
      <c r="J1070" t="s">
        <v>16943</v>
      </c>
      <c r="K1070" t="s">
        <v>8638</v>
      </c>
      <c r="L1070" t="s">
        <v>8638</v>
      </c>
      <c r="M1070" t="s">
        <v>8639</v>
      </c>
      <c r="N1070" t="s">
        <v>61</v>
      </c>
      <c r="O1070" t="s">
        <v>15341</v>
      </c>
      <c r="P1070" t="s">
        <v>652</v>
      </c>
      <c r="Q1070" t="s">
        <v>653</v>
      </c>
      <c r="R1070" t="s">
        <v>22175</v>
      </c>
      <c r="S1070" s="194" t="s">
        <v>235</v>
      </c>
      <c r="T1070" t="s">
        <v>8640</v>
      </c>
      <c r="U1070" t="s">
        <v>48</v>
      </c>
      <c r="V1070" t="s">
        <v>49</v>
      </c>
      <c r="W1070" t="s">
        <v>22176</v>
      </c>
      <c r="X1070" s="127">
        <v>32046</v>
      </c>
      <c r="Y1070" t="s">
        <v>258</v>
      </c>
      <c r="Z1070" s="127">
        <v>44256</v>
      </c>
      <c r="AA1070" s="127">
        <v>44561</v>
      </c>
      <c r="AB1070" t="s">
        <v>8641</v>
      </c>
      <c r="AC1070" t="s">
        <v>65</v>
      </c>
      <c r="AD1070" t="s">
        <v>40</v>
      </c>
    </row>
    <row r="1071" spans="1:30" x14ac:dyDescent="0.25">
      <c r="A1071" t="s">
        <v>16944</v>
      </c>
      <c r="B1071" t="s">
        <v>8634</v>
      </c>
      <c r="C1071" t="s">
        <v>6849</v>
      </c>
      <c r="D1071" t="s">
        <v>29</v>
      </c>
      <c r="E1071" t="s">
        <v>491</v>
      </c>
      <c r="F1071" t="s">
        <v>9024</v>
      </c>
      <c r="G1071" t="s">
        <v>8636</v>
      </c>
      <c r="H1071" t="s">
        <v>16655</v>
      </c>
      <c r="I1071" t="s">
        <v>9025</v>
      </c>
      <c r="J1071" t="s">
        <v>16944</v>
      </c>
      <c r="K1071" t="s">
        <v>8638</v>
      </c>
      <c r="L1071" t="s">
        <v>8638</v>
      </c>
      <c r="M1071" t="s">
        <v>8639</v>
      </c>
      <c r="N1071" t="s">
        <v>61</v>
      </c>
      <c r="O1071" t="s">
        <v>15341</v>
      </c>
      <c r="P1071" t="s">
        <v>878</v>
      </c>
      <c r="Q1071" t="s">
        <v>652</v>
      </c>
      <c r="R1071" t="s">
        <v>22177</v>
      </c>
      <c r="S1071" s="194" t="s">
        <v>235</v>
      </c>
      <c r="T1071" t="s">
        <v>8640</v>
      </c>
      <c r="U1071" t="s">
        <v>48</v>
      </c>
      <c r="V1071" t="s">
        <v>49</v>
      </c>
      <c r="W1071" t="s">
        <v>22178</v>
      </c>
      <c r="X1071" s="127">
        <v>35511</v>
      </c>
      <c r="Y1071" t="s">
        <v>258</v>
      </c>
      <c r="Z1071" s="127">
        <v>44256</v>
      </c>
      <c r="AA1071" s="127">
        <v>44561</v>
      </c>
      <c r="AB1071" t="s">
        <v>8641</v>
      </c>
      <c r="AC1071" t="s">
        <v>65</v>
      </c>
      <c r="AD1071" t="s">
        <v>40</v>
      </c>
    </row>
    <row r="1072" spans="1:30" x14ac:dyDescent="0.25">
      <c r="A1072" t="s">
        <v>16945</v>
      </c>
      <c r="B1072" t="s">
        <v>8634</v>
      </c>
      <c r="C1072" t="s">
        <v>6849</v>
      </c>
      <c r="D1072" t="s">
        <v>29</v>
      </c>
      <c r="E1072" t="s">
        <v>491</v>
      </c>
      <c r="F1072" t="s">
        <v>9028</v>
      </c>
      <c r="G1072" t="s">
        <v>8636</v>
      </c>
      <c r="H1072" t="s">
        <v>16655</v>
      </c>
      <c r="I1072" t="s">
        <v>9029</v>
      </c>
      <c r="J1072" t="s">
        <v>16945</v>
      </c>
      <c r="K1072" t="s">
        <v>8638</v>
      </c>
      <c r="L1072" t="s">
        <v>8638</v>
      </c>
      <c r="M1072" t="s">
        <v>8639</v>
      </c>
      <c r="N1072" t="s">
        <v>61</v>
      </c>
      <c r="O1072" t="s">
        <v>15341</v>
      </c>
      <c r="P1072" t="s">
        <v>411</v>
      </c>
      <c r="Q1072" t="s">
        <v>652</v>
      </c>
      <c r="R1072" t="s">
        <v>22179</v>
      </c>
      <c r="S1072" s="194" t="s">
        <v>235</v>
      </c>
      <c r="T1072" t="s">
        <v>8640</v>
      </c>
      <c r="U1072" t="s">
        <v>48</v>
      </c>
      <c r="V1072" t="s">
        <v>49</v>
      </c>
      <c r="W1072" t="s">
        <v>22180</v>
      </c>
      <c r="X1072" s="127">
        <v>35318</v>
      </c>
      <c r="Y1072" t="s">
        <v>258</v>
      </c>
      <c r="Z1072" s="127">
        <v>44256</v>
      </c>
      <c r="AA1072" s="127">
        <v>44561</v>
      </c>
      <c r="AB1072" t="s">
        <v>8641</v>
      </c>
      <c r="AC1072" t="s">
        <v>65</v>
      </c>
      <c r="AD1072" t="s">
        <v>40</v>
      </c>
    </row>
    <row r="1073" spans="1:30" x14ac:dyDescent="0.25">
      <c r="A1073" t="s">
        <v>16946</v>
      </c>
      <c r="B1073" t="s">
        <v>8634</v>
      </c>
      <c r="C1073" t="s">
        <v>6849</v>
      </c>
      <c r="D1073" t="s">
        <v>29</v>
      </c>
      <c r="E1073" t="s">
        <v>491</v>
      </c>
      <c r="F1073" t="s">
        <v>9264</v>
      </c>
      <c r="G1073" t="s">
        <v>8636</v>
      </c>
      <c r="H1073" t="s">
        <v>16655</v>
      </c>
      <c r="I1073" t="s">
        <v>9265</v>
      </c>
      <c r="J1073" t="s">
        <v>16946</v>
      </c>
      <c r="K1073" t="s">
        <v>8638</v>
      </c>
      <c r="L1073" t="s">
        <v>8638</v>
      </c>
      <c r="M1073" t="s">
        <v>8639</v>
      </c>
      <c r="N1073" t="s">
        <v>61</v>
      </c>
      <c r="O1073" t="s">
        <v>15341</v>
      </c>
      <c r="P1073" t="s">
        <v>188</v>
      </c>
      <c r="Q1073" t="s">
        <v>584</v>
      </c>
      <c r="R1073" t="s">
        <v>22181</v>
      </c>
      <c r="S1073" s="194" t="s">
        <v>235</v>
      </c>
      <c r="T1073" t="s">
        <v>8640</v>
      </c>
      <c r="U1073" t="s">
        <v>48</v>
      </c>
      <c r="V1073" t="s">
        <v>49</v>
      </c>
      <c r="W1073" t="s">
        <v>22182</v>
      </c>
      <c r="X1073" s="127">
        <v>36286</v>
      </c>
      <c r="Y1073" t="s">
        <v>258</v>
      </c>
      <c r="Z1073" s="127">
        <v>44256</v>
      </c>
      <c r="AA1073" s="127">
        <v>44561</v>
      </c>
      <c r="AB1073" t="s">
        <v>8641</v>
      </c>
      <c r="AC1073" t="s">
        <v>65</v>
      </c>
      <c r="AD1073" t="s">
        <v>40</v>
      </c>
    </row>
    <row r="1074" spans="1:30" x14ac:dyDescent="0.25">
      <c r="A1074" t="s">
        <v>16947</v>
      </c>
      <c r="B1074" t="s">
        <v>8634</v>
      </c>
      <c r="C1074" t="s">
        <v>6849</v>
      </c>
      <c r="D1074" t="s">
        <v>29</v>
      </c>
      <c r="E1074" t="s">
        <v>491</v>
      </c>
      <c r="F1074" t="s">
        <v>9030</v>
      </c>
      <c r="G1074" t="s">
        <v>8636</v>
      </c>
      <c r="H1074" t="s">
        <v>16655</v>
      </c>
      <c r="I1074" t="s">
        <v>9031</v>
      </c>
      <c r="J1074" t="s">
        <v>16947</v>
      </c>
      <c r="K1074" t="s">
        <v>8638</v>
      </c>
      <c r="L1074" t="s">
        <v>8638</v>
      </c>
      <c r="M1074" t="s">
        <v>8639</v>
      </c>
      <c r="N1074" t="s">
        <v>61</v>
      </c>
      <c r="O1074" t="s">
        <v>15341</v>
      </c>
      <c r="P1074" t="s">
        <v>371</v>
      </c>
      <c r="Q1074" t="s">
        <v>188</v>
      </c>
      <c r="R1074" t="s">
        <v>22183</v>
      </c>
      <c r="S1074" s="194" t="s">
        <v>235</v>
      </c>
      <c r="T1074" t="s">
        <v>8640</v>
      </c>
      <c r="U1074" t="s">
        <v>48</v>
      </c>
      <c r="V1074" t="s">
        <v>49</v>
      </c>
      <c r="W1074" t="s">
        <v>22184</v>
      </c>
      <c r="X1074" s="127">
        <v>32781</v>
      </c>
      <c r="Y1074" t="s">
        <v>258</v>
      </c>
      <c r="Z1074" s="127">
        <v>44256</v>
      </c>
      <c r="AA1074" s="127">
        <v>44561</v>
      </c>
      <c r="AB1074" t="s">
        <v>8641</v>
      </c>
      <c r="AC1074" t="s">
        <v>65</v>
      </c>
      <c r="AD1074" t="s">
        <v>40</v>
      </c>
    </row>
    <row r="1075" spans="1:30" x14ac:dyDescent="0.25">
      <c r="A1075" t="s">
        <v>16948</v>
      </c>
      <c r="B1075" t="s">
        <v>8634</v>
      </c>
      <c r="C1075" t="s">
        <v>6849</v>
      </c>
      <c r="D1075" t="s">
        <v>29</v>
      </c>
      <c r="E1075" t="s">
        <v>491</v>
      </c>
      <c r="F1075" t="s">
        <v>9201</v>
      </c>
      <c r="G1075" t="s">
        <v>8636</v>
      </c>
      <c r="H1075" t="s">
        <v>16655</v>
      </c>
      <c r="I1075" t="s">
        <v>9202</v>
      </c>
      <c r="J1075" t="s">
        <v>16948</v>
      </c>
      <c r="K1075" t="s">
        <v>8638</v>
      </c>
      <c r="L1075" t="s">
        <v>8638</v>
      </c>
      <c r="M1075" t="s">
        <v>8639</v>
      </c>
      <c r="N1075" t="s">
        <v>61</v>
      </c>
      <c r="O1075" t="s">
        <v>15341</v>
      </c>
      <c r="P1075" t="s">
        <v>167</v>
      </c>
      <c r="Q1075" t="s">
        <v>167</v>
      </c>
      <c r="R1075" t="s">
        <v>340</v>
      </c>
      <c r="S1075" s="194" t="s">
        <v>235</v>
      </c>
      <c r="T1075" t="s">
        <v>8640</v>
      </c>
      <c r="U1075" t="s">
        <v>48</v>
      </c>
      <c r="V1075" t="s">
        <v>49</v>
      </c>
      <c r="W1075" t="s">
        <v>22185</v>
      </c>
      <c r="X1075" s="127">
        <v>29518</v>
      </c>
      <c r="Y1075" t="s">
        <v>258</v>
      </c>
      <c r="Z1075" s="127">
        <v>44256</v>
      </c>
      <c r="AA1075" s="127">
        <v>44561</v>
      </c>
      <c r="AB1075" t="s">
        <v>8641</v>
      </c>
      <c r="AC1075" t="s">
        <v>65</v>
      </c>
      <c r="AD1075" t="s">
        <v>40</v>
      </c>
    </row>
    <row r="1076" spans="1:30" x14ac:dyDescent="0.25">
      <c r="A1076" t="s">
        <v>16949</v>
      </c>
      <c r="B1076" t="s">
        <v>8634</v>
      </c>
      <c r="C1076" t="s">
        <v>6849</v>
      </c>
      <c r="D1076" t="s">
        <v>29</v>
      </c>
      <c r="E1076" t="s">
        <v>491</v>
      </c>
      <c r="F1076" t="s">
        <v>9032</v>
      </c>
      <c r="G1076" t="s">
        <v>8636</v>
      </c>
      <c r="H1076" t="s">
        <v>16655</v>
      </c>
      <c r="I1076" t="s">
        <v>9033</v>
      </c>
      <c r="J1076" t="s">
        <v>16949</v>
      </c>
      <c r="K1076" t="s">
        <v>8638</v>
      </c>
      <c r="L1076" t="s">
        <v>8638</v>
      </c>
      <c r="M1076" t="s">
        <v>8639</v>
      </c>
      <c r="N1076" t="s">
        <v>61</v>
      </c>
      <c r="O1076" t="s">
        <v>15341</v>
      </c>
      <c r="P1076" t="s">
        <v>552</v>
      </c>
      <c r="Q1076" t="s">
        <v>22186</v>
      </c>
      <c r="R1076" t="s">
        <v>22187</v>
      </c>
      <c r="S1076" s="194" t="s">
        <v>235</v>
      </c>
      <c r="T1076" t="s">
        <v>8640</v>
      </c>
      <c r="U1076" t="s">
        <v>48</v>
      </c>
      <c r="V1076" t="s">
        <v>49</v>
      </c>
      <c r="W1076" t="s">
        <v>22188</v>
      </c>
      <c r="X1076" s="127">
        <v>34507</v>
      </c>
      <c r="Y1076" t="s">
        <v>258</v>
      </c>
      <c r="Z1076" s="127">
        <v>44287</v>
      </c>
      <c r="AA1076" s="127">
        <v>44561</v>
      </c>
      <c r="AB1076" t="s">
        <v>8641</v>
      </c>
      <c r="AC1076" t="s">
        <v>65</v>
      </c>
      <c r="AD1076" t="s">
        <v>40</v>
      </c>
    </row>
    <row r="1077" spans="1:30" x14ac:dyDescent="0.25">
      <c r="A1077" t="s">
        <v>16950</v>
      </c>
      <c r="B1077" t="s">
        <v>8634</v>
      </c>
      <c r="C1077" t="s">
        <v>6849</v>
      </c>
      <c r="D1077" t="s">
        <v>29</v>
      </c>
      <c r="E1077" t="s">
        <v>491</v>
      </c>
      <c r="F1077" t="s">
        <v>9034</v>
      </c>
      <c r="G1077" t="s">
        <v>8636</v>
      </c>
      <c r="H1077" t="s">
        <v>16655</v>
      </c>
      <c r="I1077" t="s">
        <v>9035</v>
      </c>
      <c r="J1077" t="s">
        <v>16950</v>
      </c>
      <c r="K1077" t="s">
        <v>8638</v>
      </c>
      <c r="L1077" t="s">
        <v>8638</v>
      </c>
      <c r="M1077" t="s">
        <v>8639</v>
      </c>
      <c r="N1077" t="s">
        <v>61</v>
      </c>
      <c r="O1077" t="s">
        <v>15341</v>
      </c>
      <c r="P1077" t="s">
        <v>167</v>
      </c>
      <c r="Q1077" t="s">
        <v>552</v>
      </c>
      <c r="R1077" t="s">
        <v>22189</v>
      </c>
      <c r="S1077" s="194" t="s">
        <v>235</v>
      </c>
      <c r="T1077" t="s">
        <v>8640</v>
      </c>
      <c r="U1077" t="s">
        <v>48</v>
      </c>
      <c r="V1077" t="s">
        <v>49</v>
      </c>
      <c r="W1077" t="s">
        <v>22190</v>
      </c>
      <c r="X1077" s="127">
        <v>30530</v>
      </c>
      <c r="Y1077" t="s">
        <v>258</v>
      </c>
      <c r="Z1077" s="127">
        <v>44256</v>
      </c>
      <c r="AA1077" s="127">
        <v>44561</v>
      </c>
      <c r="AB1077" t="s">
        <v>8641</v>
      </c>
      <c r="AC1077" t="s">
        <v>65</v>
      </c>
      <c r="AD1077" t="s">
        <v>40</v>
      </c>
    </row>
    <row r="1078" spans="1:30" x14ac:dyDescent="0.25">
      <c r="A1078" t="s">
        <v>16951</v>
      </c>
      <c r="B1078" t="s">
        <v>8634</v>
      </c>
      <c r="C1078" t="s">
        <v>6849</v>
      </c>
      <c r="D1078" t="s">
        <v>29</v>
      </c>
      <c r="E1078" t="s">
        <v>491</v>
      </c>
      <c r="F1078" t="s">
        <v>9036</v>
      </c>
      <c r="G1078" t="s">
        <v>8636</v>
      </c>
      <c r="H1078" t="s">
        <v>16655</v>
      </c>
      <c r="I1078" t="s">
        <v>9037</v>
      </c>
      <c r="J1078" t="s">
        <v>16951</v>
      </c>
      <c r="K1078" t="s">
        <v>8638</v>
      </c>
      <c r="L1078" t="s">
        <v>8638</v>
      </c>
      <c r="M1078" t="s">
        <v>8639</v>
      </c>
      <c r="N1078" t="s">
        <v>61</v>
      </c>
      <c r="O1078" t="s">
        <v>15341</v>
      </c>
      <c r="P1078" t="s">
        <v>325</v>
      </c>
      <c r="Q1078" t="s">
        <v>259</v>
      </c>
      <c r="R1078" t="s">
        <v>487</v>
      </c>
      <c r="S1078" s="194" t="s">
        <v>235</v>
      </c>
      <c r="T1078" t="s">
        <v>8640</v>
      </c>
      <c r="U1078" t="s">
        <v>48</v>
      </c>
      <c r="V1078" t="s">
        <v>49</v>
      </c>
      <c r="W1078" t="s">
        <v>22191</v>
      </c>
      <c r="X1078" s="127">
        <v>34150</v>
      </c>
      <c r="Y1078" t="s">
        <v>258</v>
      </c>
      <c r="Z1078" s="127">
        <v>44256</v>
      </c>
      <c r="AA1078" s="127">
        <v>44561</v>
      </c>
      <c r="AB1078" t="s">
        <v>8641</v>
      </c>
      <c r="AC1078" t="s">
        <v>65</v>
      </c>
      <c r="AD1078" t="s">
        <v>40</v>
      </c>
    </row>
    <row r="1079" spans="1:30" x14ac:dyDescent="0.25">
      <c r="A1079" t="s">
        <v>16952</v>
      </c>
      <c r="B1079" t="s">
        <v>8634</v>
      </c>
      <c r="C1079" t="s">
        <v>6849</v>
      </c>
      <c r="D1079" t="s">
        <v>29</v>
      </c>
      <c r="E1079" t="s">
        <v>491</v>
      </c>
      <c r="F1079" t="s">
        <v>9038</v>
      </c>
      <c r="G1079" t="s">
        <v>8636</v>
      </c>
      <c r="H1079" t="s">
        <v>16655</v>
      </c>
      <c r="I1079" t="s">
        <v>9039</v>
      </c>
      <c r="J1079" t="s">
        <v>16952</v>
      </c>
      <c r="K1079" t="s">
        <v>8638</v>
      </c>
      <c r="L1079" t="s">
        <v>8638</v>
      </c>
      <c r="M1079" t="s">
        <v>8639</v>
      </c>
      <c r="N1079" t="s">
        <v>61</v>
      </c>
      <c r="O1079" t="s">
        <v>15341</v>
      </c>
      <c r="P1079" t="s">
        <v>22172</v>
      </c>
      <c r="Q1079" t="s">
        <v>75</v>
      </c>
      <c r="R1079" t="s">
        <v>599</v>
      </c>
      <c r="S1079" s="194" t="s">
        <v>235</v>
      </c>
      <c r="T1079" t="s">
        <v>8640</v>
      </c>
      <c r="U1079" t="s">
        <v>48</v>
      </c>
      <c r="V1079" t="s">
        <v>49</v>
      </c>
      <c r="W1079" t="s">
        <v>22192</v>
      </c>
      <c r="X1079" s="127">
        <v>33086</v>
      </c>
      <c r="Y1079" t="s">
        <v>258</v>
      </c>
      <c r="Z1079" s="127">
        <v>44256</v>
      </c>
      <c r="AA1079" s="127">
        <v>44561</v>
      </c>
      <c r="AB1079" t="s">
        <v>8641</v>
      </c>
      <c r="AC1079" t="s">
        <v>65</v>
      </c>
      <c r="AD1079" t="s">
        <v>40</v>
      </c>
    </row>
    <row r="1080" spans="1:30" x14ac:dyDescent="0.25">
      <c r="A1080" t="s">
        <v>16953</v>
      </c>
      <c r="B1080" t="s">
        <v>8634</v>
      </c>
      <c r="C1080" t="s">
        <v>6849</v>
      </c>
      <c r="D1080" t="s">
        <v>29</v>
      </c>
      <c r="E1080" t="s">
        <v>491</v>
      </c>
      <c r="F1080" t="s">
        <v>9042</v>
      </c>
      <c r="G1080" t="s">
        <v>8636</v>
      </c>
      <c r="H1080" t="s">
        <v>16655</v>
      </c>
      <c r="I1080" t="s">
        <v>9043</v>
      </c>
      <c r="J1080" t="s">
        <v>16953</v>
      </c>
      <c r="K1080" t="s">
        <v>8638</v>
      </c>
      <c r="L1080" t="s">
        <v>8638</v>
      </c>
      <c r="M1080" t="s">
        <v>8639</v>
      </c>
      <c r="N1080" t="s">
        <v>61</v>
      </c>
      <c r="O1080" t="s">
        <v>15341</v>
      </c>
      <c r="P1080" t="s">
        <v>482</v>
      </c>
      <c r="Q1080" t="s">
        <v>75</v>
      </c>
      <c r="R1080" t="s">
        <v>637</v>
      </c>
      <c r="S1080" s="194" t="s">
        <v>235</v>
      </c>
      <c r="T1080" t="s">
        <v>8640</v>
      </c>
      <c r="U1080" t="s">
        <v>48</v>
      </c>
      <c r="V1080" t="s">
        <v>49</v>
      </c>
      <c r="W1080" t="s">
        <v>22193</v>
      </c>
      <c r="X1080" s="127">
        <v>28946</v>
      </c>
      <c r="Y1080" t="s">
        <v>258</v>
      </c>
      <c r="Z1080" s="127">
        <v>44256</v>
      </c>
      <c r="AA1080" s="127">
        <v>44561</v>
      </c>
      <c r="AB1080" t="s">
        <v>8641</v>
      </c>
      <c r="AC1080" t="s">
        <v>65</v>
      </c>
      <c r="AD1080" t="s">
        <v>40</v>
      </c>
    </row>
    <row r="1081" spans="1:30" x14ac:dyDescent="0.25">
      <c r="A1081" t="s">
        <v>16954</v>
      </c>
      <c r="B1081" t="s">
        <v>8634</v>
      </c>
      <c r="C1081" t="s">
        <v>6849</v>
      </c>
      <c r="D1081" t="s">
        <v>29</v>
      </c>
      <c r="E1081" t="s">
        <v>491</v>
      </c>
      <c r="F1081" t="s">
        <v>9044</v>
      </c>
      <c r="G1081" t="s">
        <v>8636</v>
      </c>
      <c r="H1081" t="s">
        <v>16655</v>
      </c>
      <c r="I1081" t="s">
        <v>9045</v>
      </c>
      <c r="J1081" t="s">
        <v>16954</v>
      </c>
      <c r="K1081" t="s">
        <v>8638</v>
      </c>
      <c r="L1081" t="s">
        <v>8638</v>
      </c>
      <c r="M1081" t="s">
        <v>8639</v>
      </c>
      <c r="N1081" t="s">
        <v>61</v>
      </c>
      <c r="O1081" t="s">
        <v>15341</v>
      </c>
      <c r="P1081" t="s">
        <v>75</v>
      </c>
      <c r="Q1081" t="s">
        <v>135</v>
      </c>
      <c r="R1081" t="s">
        <v>600</v>
      </c>
      <c r="S1081" s="194" t="s">
        <v>235</v>
      </c>
      <c r="T1081" t="s">
        <v>8640</v>
      </c>
      <c r="U1081" t="s">
        <v>48</v>
      </c>
      <c r="V1081" t="s">
        <v>49</v>
      </c>
      <c r="W1081" t="s">
        <v>22194</v>
      </c>
      <c r="X1081" s="127">
        <v>27888</v>
      </c>
      <c r="Y1081" t="s">
        <v>258</v>
      </c>
      <c r="Z1081" s="127">
        <v>44256</v>
      </c>
      <c r="AA1081" s="127">
        <v>44561</v>
      </c>
      <c r="AB1081" t="s">
        <v>8641</v>
      </c>
      <c r="AC1081" t="s">
        <v>65</v>
      </c>
      <c r="AD1081" t="s">
        <v>40</v>
      </c>
    </row>
    <row r="1082" spans="1:30" x14ac:dyDescent="0.25">
      <c r="A1082" t="s">
        <v>16955</v>
      </c>
      <c r="B1082" t="s">
        <v>8634</v>
      </c>
      <c r="C1082" t="s">
        <v>6849</v>
      </c>
      <c r="D1082" t="s">
        <v>29</v>
      </c>
      <c r="E1082" t="s">
        <v>491</v>
      </c>
      <c r="F1082" t="s">
        <v>9046</v>
      </c>
      <c r="G1082" t="s">
        <v>8636</v>
      </c>
      <c r="H1082" t="s">
        <v>16655</v>
      </c>
      <c r="I1082" t="s">
        <v>9047</v>
      </c>
      <c r="J1082" t="s">
        <v>16955</v>
      </c>
      <c r="K1082" t="s">
        <v>8638</v>
      </c>
      <c r="L1082" t="s">
        <v>8638</v>
      </c>
      <c r="M1082" t="s">
        <v>8639</v>
      </c>
      <c r="N1082" t="s">
        <v>61</v>
      </c>
      <c r="O1082" t="s">
        <v>15341</v>
      </c>
      <c r="P1082" t="s">
        <v>21154</v>
      </c>
      <c r="Q1082" t="s">
        <v>187</v>
      </c>
      <c r="R1082" t="s">
        <v>22195</v>
      </c>
      <c r="S1082" s="194" t="s">
        <v>235</v>
      </c>
      <c r="T1082" t="s">
        <v>8640</v>
      </c>
      <c r="U1082" t="s">
        <v>48</v>
      </c>
      <c r="V1082" t="s">
        <v>49</v>
      </c>
      <c r="W1082" t="s">
        <v>22196</v>
      </c>
      <c r="X1082" s="127">
        <v>34089</v>
      </c>
      <c r="Y1082" t="s">
        <v>258</v>
      </c>
      <c r="Z1082" s="127">
        <v>44256</v>
      </c>
      <c r="AA1082" s="127">
        <v>44561</v>
      </c>
      <c r="AB1082" t="s">
        <v>8641</v>
      </c>
      <c r="AC1082" t="s">
        <v>65</v>
      </c>
      <c r="AD1082" t="s">
        <v>40</v>
      </c>
    </row>
    <row r="1083" spans="1:30" x14ac:dyDescent="0.25">
      <c r="A1083" t="s">
        <v>16956</v>
      </c>
      <c r="B1083" t="s">
        <v>8634</v>
      </c>
      <c r="C1083" t="s">
        <v>6849</v>
      </c>
      <c r="D1083" t="s">
        <v>29</v>
      </c>
      <c r="E1083" t="s">
        <v>491</v>
      </c>
      <c r="F1083" t="s">
        <v>9048</v>
      </c>
      <c r="G1083" t="s">
        <v>8636</v>
      </c>
      <c r="H1083" t="s">
        <v>16655</v>
      </c>
      <c r="I1083" t="s">
        <v>9049</v>
      </c>
      <c r="J1083" t="s">
        <v>16956</v>
      </c>
      <c r="K1083" t="s">
        <v>8638</v>
      </c>
      <c r="L1083" t="s">
        <v>8638</v>
      </c>
      <c r="M1083" t="s">
        <v>8639</v>
      </c>
      <c r="N1083" t="s">
        <v>61</v>
      </c>
      <c r="O1083" t="s">
        <v>15341</v>
      </c>
      <c r="P1083" t="s">
        <v>655</v>
      </c>
      <c r="Q1083" t="s">
        <v>848</v>
      </c>
      <c r="R1083" t="s">
        <v>890</v>
      </c>
      <c r="S1083" s="194" t="s">
        <v>235</v>
      </c>
      <c r="T1083" t="s">
        <v>8640</v>
      </c>
      <c r="U1083" t="s">
        <v>48</v>
      </c>
      <c r="V1083" t="s">
        <v>49</v>
      </c>
      <c r="W1083" t="s">
        <v>22197</v>
      </c>
      <c r="X1083" s="127">
        <v>30881</v>
      </c>
      <c r="Y1083" t="s">
        <v>258</v>
      </c>
      <c r="Z1083" s="127">
        <v>44256</v>
      </c>
      <c r="AA1083" s="127">
        <v>44561</v>
      </c>
      <c r="AB1083" t="s">
        <v>8641</v>
      </c>
      <c r="AC1083" t="s">
        <v>65</v>
      </c>
      <c r="AD1083" t="s">
        <v>40</v>
      </c>
    </row>
    <row r="1084" spans="1:30" x14ac:dyDescent="0.25">
      <c r="A1084" t="s">
        <v>16957</v>
      </c>
      <c r="B1084" t="s">
        <v>8634</v>
      </c>
      <c r="C1084" t="s">
        <v>6849</v>
      </c>
      <c r="D1084" t="s">
        <v>29</v>
      </c>
      <c r="E1084" t="s">
        <v>491</v>
      </c>
      <c r="F1084" t="s">
        <v>9200</v>
      </c>
      <c r="G1084" t="s">
        <v>8636</v>
      </c>
      <c r="H1084" t="s">
        <v>16655</v>
      </c>
      <c r="I1084" t="s">
        <v>108</v>
      </c>
      <c r="J1084" t="s">
        <v>16957</v>
      </c>
      <c r="K1084" t="s">
        <v>8638</v>
      </c>
      <c r="L1084" t="s">
        <v>8638</v>
      </c>
      <c r="M1084" t="s">
        <v>8639</v>
      </c>
      <c r="N1084" t="s">
        <v>61</v>
      </c>
      <c r="O1084" t="s">
        <v>15341</v>
      </c>
      <c r="P1084" t="s">
        <v>106</v>
      </c>
      <c r="Q1084" t="s">
        <v>22198</v>
      </c>
      <c r="R1084" t="s">
        <v>22199</v>
      </c>
      <c r="S1084" s="194" t="s">
        <v>235</v>
      </c>
      <c r="T1084" t="s">
        <v>8640</v>
      </c>
      <c r="U1084" t="s">
        <v>48</v>
      </c>
      <c r="V1084" t="s">
        <v>49</v>
      </c>
      <c r="W1084" t="s">
        <v>22200</v>
      </c>
      <c r="X1084" s="127">
        <v>35589</v>
      </c>
      <c r="Y1084" t="s">
        <v>258</v>
      </c>
      <c r="Z1084" s="127">
        <v>44256</v>
      </c>
      <c r="AA1084" s="127">
        <v>44561</v>
      </c>
      <c r="AB1084" t="s">
        <v>8641</v>
      </c>
      <c r="AC1084" t="s">
        <v>65</v>
      </c>
      <c r="AD1084" t="s">
        <v>40</v>
      </c>
    </row>
    <row r="1085" spans="1:30" x14ac:dyDescent="0.25">
      <c r="A1085" t="s">
        <v>16958</v>
      </c>
      <c r="B1085" t="s">
        <v>8634</v>
      </c>
      <c r="C1085" t="s">
        <v>6849</v>
      </c>
      <c r="D1085" t="s">
        <v>29</v>
      </c>
      <c r="E1085" t="s">
        <v>491</v>
      </c>
      <c r="F1085" t="s">
        <v>9050</v>
      </c>
      <c r="G1085" t="s">
        <v>8636</v>
      </c>
      <c r="H1085" t="s">
        <v>16655</v>
      </c>
      <c r="I1085" t="s">
        <v>9051</v>
      </c>
      <c r="J1085" t="s">
        <v>16958</v>
      </c>
      <c r="K1085" t="s">
        <v>8638</v>
      </c>
      <c r="L1085" t="s">
        <v>8638</v>
      </c>
      <c r="M1085" t="s">
        <v>8639</v>
      </c>
      <c r="N1085" t="s">
        <v>61</v>
      </c>
      <c r="O1085" t="s">
        <v>15341</v>
      </c>
      <c r="P1085" t="s">
        <v>193</v>
      </c>
      <c r="Q1085" t="s">
        <v>262</v>
      </c>
      <c r="R1085" t="s">
        <v>22201</v>
      </c>
      <c r="S1085" s="194" t="s">
        <v>235</v>
      </c>
      <c r="T1085" t="s">
        <v>8640</v>
      </c>
      <c r="U1085" t="s">
        <v>48</v>
      </c>
      <c r="V1085" t="s">
        <v>49</v>
      </c>
      <c r="W1085" t="s">
        <v>22202</v>
      </c>
      <c r="X1085" s="127">
        <v>30487</v>
      </c>
      <c r="Y1085" t="s">
        <v>258</v>
      </c>
      <c r="Z1085" s="127">
        <v>44256</v>
      </c>
      <c r="AA1085" s="127">
        <v>44561</v>
      </c>
      <c r="AB1085" t="s">
        <v>8641</v>
      </c>
      <c r="AC1085" t="s">
        <v>65</v>
      </c>
      <c r="AD1085" t="s">
        <v>40</v>
      </c>
    </row>
    <row r="1086" spans="1:30" x14ac:dyDescent="0.25">
      <c r="A1086" t="s">
        <v>16959</v>
      </c>
      <c r="B1086" t="s">
        <v>8634</v>
      </c>
      <c r="C1086" t="s">
        <v>6849</v>
      </c>
      <c r="D1086" t="s">
        <v>29</v>
      </c>
      <c r="E1086" t="s">
        <v>491</v>
      </c>
      <c r="F1086" t="s">
        <v>9052</v>
      </c>
      <c r="G1086" t="s">
        <v>8636</v>
      </c>
      <c r="H1086" t="s">
        <v>16655</v>
      </c>
      <c r="I1086" t="s">
        <v>9053</v>
      </c>
      <c r="J1086" t="s">
        <v>16959</v>
      </c>
      <c r="K1086" t="s">
        <v>8638</v>
      </c>
      <c r="L1086" t="s">
        <v>8638</v>
      </c>
      <c r="M1086" t="s">
        <v>8639</v>
      </c>
      <c r="N1086" t="s">
        <v>61</v>
      </c>
      <c r="O1086" t="s">
        <v>15341</v>
      </c>
      <c r="P1086" t="s">
        <v>106</v>
      </c>
      <c r="Q1086" t="s">
        <v>460</v>
      </c>
      <c r="R1086" t="s">
        <v>21233</v>
      </c>
      <c r="S1086" s="194" t="s">
        <v>235</v>
      </c>
      <c r="T1086" t="s">
        <v>8640</v>
      </c>
      <c r="U1086" t="s">
        <v>48</v>
      </c>
      <c r="V1086" t="s">
        <v>49</v>
      </c>
      <c r="W1086" t="s">
        <v>22203</v>
      </c>
      <c r="X1086" s="127">
        <v>36161</v>
      </c>
      <c r="Y1086" t="s">
        <v>258</v>
      </c>
      <c r="Z1086" s="127">
        <v>44256</v>
      </c>
      <c r="AA1086" s="127">
        <v>44561</v>
      </c>
      <c r="AB1086" t="s">
        <v>8641</v>
      </c>
      <c r="AC1086" t="s">
        <v>65</v>
      </c>
      <c r="AD1086" t="s">
        <v>40</v>
      </c>
    </row>
    <row r="1087" spans="1:30" x14ac:dyDescent="0.25">
      <c r="A1087" t="s">
        <v>16960</v>
      </c>
      <c r="B1087" t="s">
        <v>8634</v>
      </c>
      <c r="C1087" t="s">
        <v>6849</v>
      </c>
      <c r="D1087" t="s">
        <v>29</v>
      </c>
      <c r="E1087" t="s">
        <v>491</v>
      </c>
      <c r="F1087" t="s">
        <v>9054</v>
      </c>
      <c r="G1087" t="s">
        <v>8636</v>
      </c>
      <c r="H1087" t="s">
        <v>16655</v>
      </c>
      <c r="I1087" t="s">
        <v>656</v>
      </c>
      <c r="J1087" t="s">
        <v>16960</v>
      </c>
      <c r="K1087" t="s">
        <v>8638</v>
      </c>
      <c r="L1087" t="s">
        <v>8638</v>
      </c>
      <c r="M1087" t="s">
        <v>8639</v>
      </c>
      <c r="N1087" t="s">
        <v>61</v>
      </c>
      <c r="O1087" t="s">
        <v>15341</v>
      </c>
      <c r="P1087" t="s">
        <v>681</v>
      </c>
      <c r="Q1087" t="s">
        <v>197</v>
      </c>
      <c r="R1087" t="s">
        <v>22204</v>
      </c>
      <c r="S1087" s="194" t="s">
        <v>235</v>
      </c>
      <c r="T1087" t="s">
        <v>8640</v>
      </c>
      <c r="U1087" t="s">
        <v>48</v>
      </c>
      <c r="V1087" t="s">
        <v>49</v>
      </c>
      <c r="W1087" t="s">
        <v>22205</v>
      </c>
      <c r="X1087" s="127">
        <v>33258</v>
      </c>
      <c r="Y1087" t="s">
        <v>258</v>
      </c>
      <c r="Z1087" s="127">
        <v>44256</v>
      </c>
      <c r="AA1087" s="127">
        <v>44561</v>
      </c>
      <c r="AB1087" t="s">
        <v>8641</v>
      </c>
      <c r="AC1087" t="s">
        <v>65</v>
      </c>
      <c r="AD1087" t="s">
        <v>40</v>
      </c>
    </row>
    <row r="1088" spans="1:30" x14ac:dyDescent="0.25">
      <c r="A1088" t="s">
        <v>16961</v>
      </c>
      <c r="B1088" t="s">
        <v>8634</v>
      </c>
      <c r="C1088" t="s">
        <v>6849</v>
      </c>
      <c r="D1088" t="s">
        <v>29</v>
      </c>
      <c r="E1088" t="s">
        <v>491</v>
      </c>
      <c r="F1088" t="s">
        <v>9055</v>
      </c>
      <c r="G1088" t="s">
        <v>8636</v>
      </c>
      <c r="H1088" t="s">
        <v>16655</v>
      </c>
      <c r="I1088" t="s">
        <v>9056</v>
      </c>
      <c r="J1088" t="s">
        <v>16961</v>
      </c>
      <c r="K1088" t="s">
        <v>8638</v>
      </c>
      <c r="L1088" t="s">
        <v>8638</v>
      </c>
      <c r="M1088" t="s">
        <v>8639</v>
      </c>
      <c r="N1088" t="s">
        <v>61</v>
      </c>
      <c r="O1088" t="s">
        <v>15341</v>
      </c>
      <c r="P1088" t="s">
        <v>686</v>
      </c>
      <c r="Q1088" t="s">
        <v>50</v>
      </c>
      <c r="R1088" t="s">
        <v>22206</v>
      </c>
      <c r="S1088" s="194" t="s">
        <v>235</v>
      </c>
      <c r="T1088" t="s">
        <v>8640</v>
      </c>
      <c r="U1088" t="s">
        <v>48</v>
      </c>
      <c r="V1088" t="s">
        <v>49</v>
      </c>
      <c r="W1088" t="s">
        <v>22207</v>
      </c>
      <c r="X1088" s="127">
        <v>36045</v>
      </c>
      <c r="Y1088" t="s">
        <v>258</v>
      </c>
      <c r="Z1088" s="127">
        <v>44256</v>
      </c>
      <c r="AA1088" s="127">
        <v>44561</v>
      </c>
      <c r="AB1088" t="s">
        <v>8641</v>
      </c>
      <c r="AC1088" t="s">
        <v>65</v>
      </c>
      <c r="AD1088" t="s">
        <v>40</v>
      </c>
    </row>
    <row r="1089" spans="1:30" x14ac:dyDescent="0.25">
      <c r="A1089" t="s">
        <v>16962</v>
      </c>
      <c r="B1089" t="s">
        <v>8634</v>
      </c>
      <c r="C1089" t="s">
        <v>6849</v>
      </c>
      <c r="D1089" t="s">
        <v>29</v>
      </c>
      <c r="E1089" t="s">
        <v>491</v>
      </c>
      <c r="F1089" t="s">
        <v>9057</v>
      </c>
      <c r="G1089" t="s">
        <v>8636</v>
      </c>
      <c r="H1089" t="s">
        <v>16655</v>
      </c>
      <c r="I1089" t="s">
        <v>9039</v>
      </c>
      <c r="J1089" t="s">
        <v>16962</v>
      </c>
      <c r="K1089" t="s">
        <v>8638</v>
      </c>
      <c r="L1089" t="s">
        <v>8638</v>
      </c>
      <c r="M1089" t="s">
        <v>8639</v>
      </c>
      <c r="N1089" t="s">
        <v>61</v>
      </c>
      <c r="O1089" t="s">
        <v>15341</v>
      </c>
      <c r="P1089" t="s">
        <v>22172</v>
      </c>
      <c r="Q1089" t="s">
        <v>75</v>
      </c>
      <c r="R1089" t="s">
        <v>22208</v>
      </c>
      <c r="S1089" s="194" t="s">
        <v>235</v>
      </c>
      <c r="T1089" t="s">
        <v>8640</v>
      </c>
      <c r="U1089" t="s">
        <v>48</v>
      </c>
      <c r="V1089" t="s">
        <v>49</v>
      </c>
      <c r="W1089" t="s">
        <v>22209</v>
      </c>
      <c r="X1089" s="127">
        <v>35433</v>
      </c>
      <c r="Y1089" t="s">
        <v>258</v>
      </c>
      <c r="Z1089" s="127">
        <v>44256</v>
      </c>
      <c r="AA1089" s="127">
        <v>44561</v>
      </c>
      <c r="AB1089" t="s">
        <v>8641</v>
      </c>
      <c r="AC1089" t="s">
        <v>65</v>
      </c>
      <c r="AD1089" t="s">
        <v>40</v>
      </c>
    </row>
    <row r="1090" spans="1:30" x14ac:dyDescent="0.25">
      <c r="A1090" t="s">
        <v>16963</v>
      </c>
      <c r="B1090" t="s">
        <v>8634</v>
      </c>
      <c r="C1090" t="s">
        <v>6849</v>
      </c>
      <c r="D1090" t="s">
        <v>29</v>
      </c>
      <c r="E1090" t="s">
        <v>491</v>
      </c>
      <c r="F1090" t="s">
        <v>9058</v>
      </c>
      <c r="G1090" t="s">
        <v>8636</v>
      </c>
      <c r="H1090" t="s">
        <v>16655</v>
      </c>
      <c r="I1090" t="s">
        <v>9059</v>
      </c>
      <c r="J1090" t="s">
        <v>16963</v>
      </c>
      <c r="K1090" t="s">
        <v>8638</v>
      </c>
      <c r="L1090" t="s">
        <v>8638</v>
      </c>
      <c r="M1090" t="s">
        <v>8639</v>
      </c>
      <c r="N1090" t="s">
        <v>61</v>
      </c>
      <c r="O1090" t="s">
        <v>15341</v>
      </c>
      <c r="P1090" t="s">
        <v>6501</v>
      </c>
      <c r="Q1090" t="s">
        <v>135</v>
      </c>
      <c r="R1090" t="s">
        <v>22210</v>
      </c>
      <c r="S1090" s="194" t="s">
        <v>235</v>
      </c>
      <c r="T1090" t="s">
        <v>8640</v>
      </c>
      <c r="U1090" t="s">
        <v>48</v>
      </c>
      <c r="V1090" t="s">
        <v>49</v>
      </c>
      <c r="W1090" t="s">
        <v>22211</v>
      </c>
      <c r="X1090" s="127">
        <v>34952</v>
      </c>
      <c r="Y1090" t="s">
        <v>258</v>
      </c>
      <c r="Z1090" s="127">
        <v>44256</v>
      </c>
      <c r="AA1090" s="127">
        <v>44561</v>
      </c>
      <c r="AB1090" t="s">
        <v>8641</v>
      </c>
      <c r="AC1090" t="s">
        <v>65</v>
      </c>
      <c r="AD1090" t="s">
        <v>40</v>
      </c>
    </row>
    <row r="1091" spans="1:30" x14ac:dyDescent="0.25">
      <c r="A1091" t="s">
        <v>16964</v>
      </c>
      <c r="B1091" t="s">
        <v>8634</v>
      </c>
      <c r="C1091" t="s">
        <v>6849</v>
      </c>
      <c r="D1091" t="s">
        <v>29</v>
      </c>
      <c r="E1091" t="s">
        <v>491</v>
      </c>
      <c r="F1091" t="s">
        <v>9060</v>
      </c>
      <c r="G1091" t="s">
        <v>8636</v>
      </c>
      <c r="H1091" t="s">
        <v>16655</v>
      </c>
      <c r="I1091" t="s">
        <v>9061</v>
      </c>
      <c r="J1091" t="s">
        <v>16964</v>
      </c>
      <c r="K1091" t="s">
        <v>8638</v>
      </c>
      <c r="L1091" t="s">
        <v>8638</v>
      </c>
      <c r="M1091" t="s">
        <v>8639</v>
      </c>
      <c r="N1091" t="s">
        <v>61</v>
      </c>
      <c r="O1091" t="s">
        <v>15341</v>
      </c>
      <c r="P1091" t="s">
        <v>555</v>
      </c>
      <c r="Q1091" t="s">
        <v>344</v>
      </c>
      <c r="R1091" t="s">
        <v>7948</v>
      </c>
      <c r="S1091" s="194" t="s">
        <v>235</v>
      </c>
      <c r="T1091" t="s">
        <v>8640</v>
      </c>
      <c r="U1091" t="s">
        <v>48</v>
      </c>
      <c r="V1091" t="s">
        <v>49</v>
      </c>
      <c r="W1091" t="s">
        <v>22212</v>
      </c>
      <c r="X1091" s="127">
        <v>29856</v>
      </c>
      <c r="Y1091" t="s">
        <v>258</v>
      </c>
      <c r="Z1091" s="127">
        <v>44256</v>
      </c>
      <c r="AA1091" s="127">
        <v>44561</v>
      </c>
      <c r="AB1091" t="s">
        <v>8641</v>
      </c>
      <c r="AC1091" t="s">
        <v>65</v>
      </c>
      <c r="AD1091" t="s">
        <v>40</v>
      </c>
    </row>
    <row r="1092" spans="1:30" x14ac:dyDescent="0.25">
      <c r="A1092" t="s">
        <v>16965</v>
      </c>
      <c r="B1092" t="s">
        <v>8634</v>
      </c>
      <c r="C1092" t="s">
        <v>6849</v>
      </c>
      <c r="D1092" t="s">
        <v>29</v>
      </c>
      <c r="E1092" t="s">
        <v>491</v>
      </c>
      <c r="F1092" t="s">
        <v>9062</v>
      </c>
      <c r="G1092" t="s">
        <v>8636</v>
      </c>
      <c r="H1092" t="s">
        <v>16655</v>
      </c>
      <c r="I1092" t="s">
        <v>9063</v>
      </c>
      <c r="J1092" t="s">
        <v>16965</v>
      </c>
      <c r="K1092" t="s">
        <v>8638</v>
      </c>
      <c r="L1092" t="s">
        <v>8638</v>
      </c>
      <c r="M1092" t="s">
        <v>8639</v>
      </c>
      <c r="N1092" t="s">
        <v>61</v>
      </c>
      <c r="O1092" t="s">
        <v>15341</v>
      </c>
      <c r="P1092" t="s">
        <v>384</v>
      </c>
      <c r="Q1092" t="s">
        <v>106</v>
      </c>
      <c r="R1092" t="s">
        <v>22213</v>
      </c>
      <c r="S1092" s="194" t="s">
        <v>235</v>
      </c>
      <c r="T1092" t="s">
        <v>8640</v>
      </c>
      <c r="U1092" t="s">
        <v>48</v>
      </c>
      <c r="V1092" t="s">
        <v>49</v>
      </c>
      <c r="W1092" t="s">
        <v>22214</v>
      </c>
      <c r="X1092" s="127">
        <v>33864</v>
      </c>
      <c r="Y1092" t="s">
        <v>258</v>
      </c>
      <c r="Z1092" s="127">
        <v>44256</v>
      </c>
      <c r="AA1092" s="127">
        <v>44561</v>
      </c>
      <c r="AB1092" t="s">
        <v>8641</v>
      </c>
      <c r="AC1092" t="s">
        <v>65</v>
      </c>
      <c r="AD1092" t="s">
        <v>40</v>
      </c>
    </row>
    <row r="1093" spans="1:30" x14ac:dyDescent="0.25">
      <c r="A1093" t="s">
        <v>16966</v>
      </c>
      <c r="B1093" t="s">
        <v>8634</v>
      </c>
      <c r="C1093" t="s">
        <v>6849</v>
      </c>
      <c r="D1093" t="s">
        <v>29</v>
      </c>
      <c r="E1093" t="s">
        <v>491</v>
      </c>
      <c r="F1093" t="s">
        <v>9074</v>
      </c>
      <c r="G1093" t="s">
        <v>8636</v>
      </c>
      <c r="H1093" t="s">
        <v>16655</v>
      </c>
      <c r="I1093" t="s">
        <v>9075</v>
      </c>
      <c r="J1093" t="s">
        <v>16966</v>
      </c>
      <c r="K1093" t="s">
        <v>8638</v>
      </c>
      <c r="L1093" t="s">
        <v>8638</v>
      </c>
      <c r="M1093" t="s">
        <v>8639</v>
      </c>
      <c r="N1093" t="s">
        <v>61</v>
      </c>
      <c r="O1093" t="s">
        <v>15341</v>
      </c>
      <c r="P1093" t="s">
        <v>6501</v>
      </c>
      <c r="Q1093" t="s">
        <v>344</v>
      </c>
      <c r="R1093" t="s">
        <v>6832</v>
      </c>
      <c r="S1093" s="194" t="s">
        <v>235</v>
      </c>
      <c r="T1093" t="s">
        <v>8640</v>
      </c>
      <c r="U1093" t="s">
        <v>48</v>
      </c>
      <c r="V1093" t="s">
        <v>49</v>
      </c>
      <c r="W1093" t="s">
        <v>22215</v>
      </c>
      <c r="X1093" s="127">
        <v>29250</v>
      </c>
      <c r="Y1093" t="s">
        <v>258</v>
      </c>
      <c r="Z1093" s="127">
        <v>44256</v>
      </c>
      <c r="AA1093" s="127">
        <v>44561</v>
      </c>
      <c r="AB1093" t="s">
        <v>8641</v>
      </c>
      <c r="AC1093" t="s">
        <v>65</v>
      </c>
      <c r="AD1093" t="s">
        <v>40</v>
      </c>
    </row>
    <row r="1094" spans="1:30" x14ac:dyDescent="0.25">
      <c r="A1094" t="s">
        <v>16967</v>
      </c>
      <c r="B1094" t="s">
        <v>8634</v>
      </c>
      <c r="C1094" t="s">
        <v>6849</v>
      </c>
      <c r="D1094" t="s">
        <v>29</v>
      </c>
      <c r="E1094" t="s">
        <v>491</v>
      </c>
      <c r="F1094" t="s">
        <v>9072</v>
      </c>
      <c r="G1094" t="s">
        <v>8636</v>
      </c>
      <c r="H1094" t="s">
        <v>16655</v>
      </c>
      <c r="I1094" t="s">
        <v>9073</v>
      </c>
      <c r="J1094" t="s">
        <v>16967</v>
      </c>
      <c r="K1094" t="s">
        <v>8638</v>
      </c>
      <c r="L1094" t="s">
        <v>8638</v>
      </c>
      <c r="M1094" t="s">
        <v>8639</v>
      </c>
      <c r="N1094" t="s">
        <v>61</v>
      </c>
      <c r="O1094" t="s">
        <v>15341</v>
      </c>
      <c r="P1094" t="s">
        <v>480</v>
      </c>
      <c r="Q1094" t="s">
        <v>494</v>
      </c>
      <c r="R1094" t="s">
        <v>22216</v>
      </c>
      <c r="S1094" s="194" t="s">
        <v>235</v>
      </c>
      <c r="T1094" t="s">
        <v>8640</v>
      </c>
      <c r="U1094" t="s">
        <v>48</v>
      </c>
      <c r="V1094" t="s">
        <v>49</v>
      </c>
      <c r="W1094" t="s">
        <v>22217</v>
      </c>
      <c r="X1094" s="127">
        <v>29799</v>
      </c>
      <c r="Y1094" t="s">
        <v>258</v>
      </c>
      <c r="Z1094" s="127">
        <v>44256</v>
      </c>
      <c r="AA1094" s="127">
        <v>44561</v>
      </c>
      <c r="AB1094" t="s">
        <v>8641</v>
      </c>
      <c r="AC1094" t="s">
        <v>65</v>
      </c>
      <c r="AD1094" t="s">
        <v>40</v>
      </c>
    </row>
    <row r="1095" spans="1:30" x14ac:dyDescent="0.25">
      <c r="A1095" t="s">
        <v>16968</v>
      </c>
      <c r="B1095" t="s">
        <v>8634</v>
      </c>
      <c r="C1095" t="s">
        <v>6849</v>
      </c>
      <c r="D1095" t="s">
        <v>29</v>
      </c>
      <c r="E1095" t="s">
        <v>491</v>
      </c>
      <c r="F1095" t="s">
        <v>9076</v>
      </c>
      <c r="G1095" t="s">
        <v>8636</v>
      </c>
      <c r="H1095" t="s">
        <v>16655</v>
      </c>
      <c r="I1095" t="s">
        <v>9077</v>
      </c>
      <c r="J1095" t="s">
        <v>16968</v>
      </c>
      <c r="K1095" t="s">
        <v>8638</v>
      </c>
      <c r="L1095" t="s">
        <v>8638</v>
      </c>
      <c r="M1095" t="s">
        <v>8639</v>
      </c>
      <c r="N1095" t="s">
        <v>61</v>
      </c>
      <c r="O1095" t="s">
        <v>15341</v>
      </c>
      <c r="P1095" t="s">
        <v>107</v>
      </c>
      <c r="Q1095" t="s">
        <v>50</v>
      </c>
      <c r="R1095" t="s">
        <v>695</v>
      </c>
      <c r="S1095" s="194" t="s">
        <v>235</v>
      </c>
      <c r="T1095" t="s">
        <v>8640</v>
      </c>
      <c r="U1095" t="s">
        <v>48</v>
      </c>
      <c r="V1095" t="s">
        <v>49</v>
      </c>
      <c r="W1095" t="s">
        <v>22218</v>
      </c>
      <c r="X1095" s="127">
        <v>31034</v>
      </c>
      <c r="Y1095" t="s">
        <v>258</v>
      </c>
      <c r="Z1095" s="127">
        <v>44256</v>
      </c>
      <c r="AA1095" s="127">
        <v>44561</v>
      </c>
      <c r="AB1095" t="s">
        <v>8641</v>
      </c>
      <c r="AC1095" t="s">
        <v>65</v>
      </c>
      <c r="AD1095" t="s">
        <v>40</v>
      </c>
    </row>
    <row r="1096" spans="1:30" x14ac:dyDescent="0.25">
      <c r="A1096" t="s">
        <v>16969</v>
      </c>
      <c r="B1096" t="s">
        <v>8634</v>
      </c>
      <c r="C1096" t="s">
        <v>6849</v>
      </c>
      <c r="D1096" t="s">
        <v>29</v>
      </c>
      <c r="E1096" t="s">
        <v>491</v>
      </c>
      <c r="F1096" t="s">
        <v>9198</v>
      </c>
      <c r="G1096" t="s">
        <v>8636</v>
      </c>
      <c r="H1096" t="s">
        <v>16655</v>
      </c>
      <c r="I1096" t="s">
        <v>9199</v>
      </c>
      <c r="J1096" t="s">
        <v>16969</v>
      </c>
      <c r="K1096" t="s">
        <v>8638</v>
      </c>
      <c r="L1096" t="s">
        <v>8638</v>
      </c>
      <c r="M1096" t="s">
        <v>8639</v>
      </c>
      <c r="N1096" t="s">
        <v>61</v>
      </c>
      <c r="O1096" t="s">
        <v>15341</v>
      </c>
      <c r="P1096" t="s">
        <v>135</v>
      </c>
      <c r="Q1096" t="s">
        <v>75</v>
      </c>
      <c r="R1096" t="s">
        <v>22219</v>
      </c>
      <c r="S1096" s="194" t="s">
        <v>235</v>
      </c>
      <c r="T1096" t="s">
        <v>8640</v>
      </c>
      <c r="U1096" t="s">
        <v>48</v>
      </c>
      <c r="V1096" t="s">
        <v>49</v>
      </c>
      <c r="W1096" t="s">
        <v>22220</v>
      </c>
      <c r="X1096" s="127">
        <v>30036</v>
      </c>
      <c r="Y1096" t="s">
        <v>258</v>
      </c>
      <c r="Z1096" s="127">
        <v>44256</v>
      </c>
      <c r="AA1096" s="127">
        <v>44561</v>
      </c>
      <c r="AB1096" t="s">
        <v>8641</v>
      </c>
      <c r="AC1096" t="s">
        <v>65</v>
      </c>
      <c r="AD1096" t="s">
        <v>40</v>
      </c>
    </row>
    <row r="1097" spans="1:30" x14ac:dyDescent="0.25">
      <c r="A1097" t="s">
        <v>16970</v>
      </c>
      <c r="B1097" t="s">
        <v>8634</v>
      </c>
      <c r="C1097" t="s">
        <v>6849</v>
      </c>
      <c r="D1097" t="s">
        <v>29</v>
      </c>
      <c r="E1097" t="s">
        <v>491</v>
      </c>
      <c r="F1097" t="s">
        <v>9080</v>
      </c>
      <c r="G1097" t="s">
        <v>8636</v>
      </c>
      <c r="H1097" t="s">
        <v>16655</v>
      </c>
      <c r="I1097" t="s">
        <v>9081</v>
      </c>
      <c r="J1097" t="s">
        <v>16970</v>
      </c>
      <c r="K1097" t="s">
        <v>8638</v>
      </c>
      <c r="L1097" t="s">
        <v>8638</v>
      </c>
      <c r="M1097" t="s">
        <v>8639</v>
      </c>
      <c r="N1097" t="s">
        <v>61</v>
      </c>
      <c r="O1097" t="s">
        <v>15341</v>
      </c>
      <c r="P1097" t="s">
        <v>6501</v>
      </c>
      <c r="Q1097" t="s">
        <v>6501</v>
      </c>
      <c r="R1097" t="s">
        <v>22221</v>
      </c>
      <c r="S1097" s="194" t="s">
        <v>235</v>
      </c>
      <c r="T1097" t="s">
        <v>8640</v>
      </c>
      <c r="U1097" t="s">
        <v>48</v>
      </c>
      <c r="V1097" t="s">
        <v>49</v>
      </c>
      <c r="W1097" t="s">
        <v>22222</v>
      </c>
      <c r="X1097" s="127">
        <v>34029</v>
      </c>
      <c r="Y1097" t="s">
        <v>258</v>
      </c>
      <c r="Z1097" s="127">
        <v>44256</v>
      </c>
      <c r="AA1097" s="127">
        <v>44561</v>
      </c>
      <c r="AB1097" t="s">
        <v>8641</v>
      </c>
      <c r="AC1097" t="s">
        <v>65</v>
      </c>
      <c r="AD1097" t="s">
        <v>40</v>
      </c>
    </row>
    <row r="1098" spans="1:30" x14ac:dyDescent="0.25">
      <c r="A1098" t="s">
        <v>16971</v>
      </c>
      <c r="B1098" t="s">
        <v>8634</v>
      </c>
      <c r="C1098" t="s">
        <v>6849</v>
      </c>
      <c r="D1098" t="s">
        <v>29</v>
      </c>
      <c r="E1098" t="s">
        <v>541</v>
      </c>
      <c r="F1098" t="s">
        <v>8679</v>
      </c>
      <c r="G1098" t="s">
        <v>8636</v>
      </c>
      <c r="H1098" t="s">
        <v>16655</v>
      </c>
      <c r="I1098" t="s">
        <v>8680</v>
      </c>
      <c r="J1098" t="s">
        <v>16971</v>
      </c>
      <c r="K1098" t="s">
        <v>8638</v>
      </c>
      <c r="L1098" t="s">
        <v>8638</v>
      </c>
      <c r="M1098" t="s">
        <v>8639</v>
      </c>
      <c r="N1098" t="s">
        <v>61</v>
      </c>
      <c r="O1098" t="s">
        <v>15341</v>
      </c>
      <c r="P1098" t="s">
        <v>202</v>
      </c>
      <c r="Q1098" t="s">
        <v>219</v>
      </c>
      <c r="R1098" t="s">
        <v>22223</v>
      </c>
      <c r="S1098" s="194" t="s">
        <v>235</v>
      </c>
      <c r="T1098" t="s">
        <v>8640</v>
      </c>
      <c r="U1098" t="s">
        <v>48</v>
      </c>
      <c r="V1098" t="s">
        <v>49</v>
      </c>
      <c r="W1098" t="s">
        <v>22224</v>
      </c>
      <c r="X1098" s="127">
        <v>28005</v>
      </c>
      <c r="Y1098" t="s">
        <v>258</v>
      </c>
      <c r="Z1098" s="127">
        <v>44256</v>
      </c>
      <c r="AA1098" s="127">
        <v>44561</v>
      </c>
      <c r="AB1098" t="s">
        <v>8641</v>
      </c>
      <c r="AC1098" t="s">
        <v>65</v>
      </c>
      <c r="AD1098" t="s">
        <v>40</v>
      </c>
    </row>
    <row r="1099" spans="1:30" x14ac:dyDescent="0.25">
      <c r="A1099" t="s">
        <v>16972</v>
      </c>
      <c r="B1099" t="s">
        <v>8634</v>
      </c>
      <c r="C1099" t="s">
        <v>6849</v>
      </c>
      <c r="D1099" t="s">
        <v>29</v>
      </c>
      <c r="E1099" t="s">
        <v>541</v>
      </c>
      <c r="F1099" t="s">
        <v>8706</v>
      </c>
      <c r="G1099" t="s">
        <v>8636</v>
      </c>
      <c r="H1099" t="s">
        <v>16655</v>
      </c>
      <c r="I1099" t="s">
        <v>8707</v>
      </c>
      <c r="J1099" t="s">
        <v>16972</v>
      </c>
      <c r="K1099" t="s">
        <v>8638</v>
      </c>
      <c r="L1099" t="s">
        <v>8638</v>
      </c>
      <c r="M1099" t="s">
        <v>8639</v>
      </c>
      <c r="N1099" t="s">
        <v>61</v>
      </c>
      <c r="O1099" t="s">
        <v>15341</v>
      </c>
      <c r="P1099" t="s">
        <v>106</v>
      </c>
      <c r="Q1099" t="s">
        <v>75</v>
      </c>
      <c r="R1099" t="s">
        <v>22225</v>
      </c>
      <c r="S1099" s="194" t="s">
        <v>235</v>
      </c>
      <c r="T1099" t="s">
        <v>8640</v>
      </c>
      <c r="U1099" t="s">
        <v>48</v>
      </c>
      <c r="V1099" t="s">
        <v>49</v>
      </c>
      <c r="W1099" t="s">
        <v>22226</v>
      </c>
      <c r="X1099" s="127">
        <v>36372</v>
      </c>
      <c r="Y1099" t="s">
        <v>258</v>
      </c>
      <c r="Z1099" s="127">
        <v>44256</v>
      </c>
      <c r="AA1099" s="127">
        <v>44561</v>
      </c>
      <c r="AB1099" t="s">
        <v>8641</v>
      </c>
      <c r="AC1099" t="s">
        <v>65</v>
      </c>
      <c r="AD1099" t="s">
        <v>40</v>
      </c>
    </row>
    <row r="1100" spans="1:30" x14ac:dyDescent="0.25">
      <c r="A1100" t="s">
        <v>16973</v>
      </c>
      <c r="B1100" t="s">
        <v>8634</v>
      </c>
      <c r="C1100" t="s">
        <v>6849</v>
      </c>
      <c r="D1100" t="s">
        <v>29</v>
      </c>
      <c r="E1100" t="s">
        <v>541</v>
      </c>
      <c r="F1100" t="s">
        <v>8736</v>
      </c>
      <c r="G1100" t="s">
        <v>8636</v>
      </c>
      <c r="H1100" t="s">
        <v>16655</v>
      </c>
      <c r="I1100" t="s">
        <v>577</v>
      </c>
      <c r="J1100" t="s">
        <v>16973</v>
      </c>
      <c r="K1100" t="s">
        <v>8638</v>
      </c>
      <c r="L1100" t="s">
        <v>8638</v>
      </c>
      <c r="M1100" t="s">
        <v>8639</v>
      </c>
      <c r="N1100" t="s">
        <v>61</v>
      </c>
      <c r="O1100" t="s">
        <v>15341</v>
      </c>
      <c r="P1100" t="s">
        <v>75</v>
      </c>
      <c r="Q1100" t="s">
        <v>21807</v>
      </c>
      <c r="R1100" t="s">
        <v>22227</v>
      </c>
      <c r="S1100" s="194" t="s">
        <v>235</v>
      </c>
      <c r="T1100" t="s">
        <v>8640</v>
      </c>
      <c r="U1100" t="s">
        <v>48</v>
      </c>
      <c r="V1100" t="s">
        <v>49</v>
      </c>
      <c r="W1100" t="s">
        <v>22228</v>
      </c>
      <c r="X1100" s="127">
        <v>28081</v>
      </c>
      <c r="Y1100" t="s">
        <v>258</v>
      </c>
      <c r="Z1100" s="127">
        <v>44256</v>
      </c>
      <c r="AA1100" s="127">
        <v>44561</v>
      </c>
      <c r="AB1100" t="s">
        <v>8641</v>
      </c>
      <c r="AC1100" t="s">
        <v>65</v>
      </c>
      <c r="AD1100" t="s">
        <v>40</v>
      </c>
    </row>
    <row r="1101" spans="1:30" x14ac:dyDescent="0.25">
      <c r="A1101" t="s">
        <v>16974</v>
      </c>
      <c r="B1101" t="s">
        <v>8634</v>
      </c>
      <c r="C1101" t="s">
        <v>6849</v>
      </c>
      <c r="D1101" t="s">
        <v>29</v>
      </c>
      <c r="E1101" t="s">
        <v>541</v>
      </c>
      <c r="F1101" t="s">
        <v>8748</v>
      </c>
      <c r="G1101" t="s">
        <v>8636</v>
      </c>
      <c r="H1101" t="s">
        <v>16655</v>
      </c>
      <c r="I1101" t="s">
        <v>8749</v>
      </c>
      <c r="J1101" t="s">
        <v>16974</v>
      </c>
      <c r="K1101" t="s">
        <v>8638</v>
      </c>
      <c r="L1101" t="s">
        <v>8638</v>
      </c>
      <c r="M1101" t="s">
        <v>8639</v>
      </c>
      <c r="N1101" t="s">
        <v>61</v>
      </c>
      <c r="O1101" t="s">
        <v>15341</v>
      </c>
      <c r="P1101" t="s">
        <v>188</v>
      </c>
      <c r="Q1101" t="s">
        <v>585</v>
      </c>
      <c r="R1101" t="s">
        <v>22229</v>
      </c>
      <c r="S1101" s="194" t="s">
        <v>235</v>
      </c>
      <c r="T1101" t="s">
        <v>8640</v>
      </c>
      <c r="U1101" t="s">
        <v>48</v>
      </c>
      <c r="V1101" t="s">
        <v>49</v>
      </c>
      <c r="W1101" t="s">
        <v>22230</v>
      </c>
      <c r="X1101" s="127">
        <v>27978</v>
      </c>
      <c r="Y1101" t="s">
        <v>258</v>
      </c>
      <c r="Z1101" s="127">
        <v>44256</v>
      </c>
      <c r="AA1101" s="127">
        <v>44561</v>
      </c>
      <c r="AB1101" t="s">
        <v>8641</v>
      </c>
      <c r="AC1101" t="s">
        <v>65</v>
      </c>
      <c r="AD1101" t="s">
        <v>40</v>
      </c>
    </row>
    <row r="1102" spans="1:30" x14ac:dyDescent="0.25">
      <c r="A1102" t="s">
        <v>16975</v>
      </c>
      <c r="B1102" t="s">
        <v>8634</v>
      </c>
      <c r="C1102" t="s">
        <v>6849</v>
      </c>
      <c r="D1102" t="s">
        <v>29</v>
      </c>
      <c r="E1102" t="s">
        <v>541</v>
      </c>
      <c r="F1102" t="s">
        <v>8759</v>
      </c>
      <c r="G1102" t="s">
        <v>8636</v>
      </c>
      <c r="H1102" t="s">
        <v>16655</v>
      </c>
      <c r="I1102" t="s">
        <v>8760</v>
      </c>
      <c r="J1102" t="s">
        <v>16975</v>
      </c>
      <c r="K1102" t="s">
        <v>8638</v>
      </c>
      <c r="L1102" t="s">
        <v>8638</v>
      </c>
      <c r="M1102" t="s">
        <v>8639</v>
      </c>
      <c r="N1102" t="s">
        <v>61</v>
      </c>
      <c r="O1102" t="s">
        <v>15341</v>
      </c>
      <c r="P1102" t="s">
        <v>188</v>
      </c>
      <c r="Q1102" t="s">
        <v>585</v>
      </c>
      <c r="R1102" t="s">
        <v>163</v>
      </c>
      <c r="S1102" s="194" t="s">
        <v>235</v>
      </c>
      <c r="T1102" t="s">
        <v>8640</v>
      </c>
      <c r="U1102" t="s">
        <v>48</v>
      </c>
      <c r="V1102" t="s">
        <v>49</v>
      </c>
      <c r="W1102" t="s">
        <v>22231</v>
      </c>
      <c r="X1102" s="127">
        <v>30990</v>
      </c>
      <c r="Y1102" t="s">
        <v>258</v>
      </c>
      <c r="Z1102" s="127">
        <v>44256</v>
      </c>
      <c r="AA1102" s="127">
        <v>44561</v>
      </c>
      <c r="AB1102" t="s">
        <v>8641</v>
      </c>
      <c r="AC1102" t="s">
        <v>65</v>
      </c>
      <c r="AD1102" t="s">
        <v>40</v>
      </c>
    </row>
    <row r="1103" spans="1:30" x14ac:dyDescent="0.25">
      <c r="A1103" t="s">
        <v>16976</v>
      </c>
      <c r="B1103" t="s">
        <v>8634</v>
      </c>
      <c r="C1103" t="s">
        <v>6849</v>
      </c>
      <c r="D1103" t="s">
        <v>29</v>
      </c>
      <c r="E1103" t="s">
        <v>541</v>
      </c>
      <c r="F1103" t="s">
        <v>8775</v>
      </c>
      <c r="G1103" t="s">
        <v>8636</v>
      </c>
      <c r="H1103" t="s">
        <v>16655</v>
      </c>
      <c r="I1103" t="s">
        <v>8776</v>
      </c>
      <c r="J1103" t="s">
        <v>16976</v>
      </c>
      <c r="K1103" t="s">
        <v>8638</v>
      </c>
      <c r="L1103" t="s">
        <v>8638</v>
      </c>
      <c r="M1103" t="s">
        <v>8639</v>
      </c>
      <c r="N1103" t="s">
        <v>61</v>
      </c>
      <c r="O1103" t="s">
        <v>15341</v>
      </c>
      <c r="P1103" t="s">
        <v>219</v>
      </c>
      <c r="Q1103" t="s">
        <v>241</v>
      </c>
      <c r="R1103" t="s">
        <v>21574</v>
      </c>
      <c r="S1103" s="194" t="s">
        <v>235</v>
      </c>
      <c r="T1103" t="s">
        <v>8640</v>
      </c>
      <c r="U1103" t="s">
        <v>48</v>
      </c>
      <c r="V1103" t="s">
        <v>49</v>
      </c>
      <c r="W1103" t="s">
        <v>22232</v>
      </c>
      <c r="X1103" s="127">
        <v>27283</v>
      </c>
      <c r="Y1103" t="s">
        <v>258</v>
      </c>
      <c r="Z1103" s="127">
        <v>44256</v>
      </c>
      <c r="AA1103" s="127">
        <v>44561</v>
      </c>
      <c r="AB1103" t="s">
        <v>8641</v>
      </c>
      <c r="AC1103" t="s">
        <v>65</v>
      </c>
      <c r="AD1103" t="s">
        <v>40</v>
      </c>
    </row>
    <row r="1104" spans="1:30" x14ac:dyDescent="0.25">
      <c r="A1104" t="s">
        <v>16977</v>
      </c>
      <c r="B1104" t="s">
        <v>8634</v>
      </c>
      <c r="C1104" t="s">
        <v>6849</v>
      </c>
      <c r="D1104" t="s">
        <v>29</v>
      </c>
      <c r="E1104" t="s">
        <v>541</v>
      </c>
      <c r="F1104" t="s">
        <v>8791</v>
      </c>
      <c r="G1104" t="s">
        <v>8636</v>
      </c>
      <c r="H1104" t="s">
        <v>16655</v>
      </c>
      <c r="I1104" t="s">
        <v>8792</v>
      </c>
      <c r="J1104" t="s">
        <v>16977</v>
      </c>
      <c r="K1104" t="s">
        <v>8638</v>
      </c>
      <c r="L1104" t="s">
        <v>8638</v>
      </c>
      <c r="M1104" t="s">
        <v>8639</v>
      </c>
      <c r="N1104" t="s">
        <v>61</v>
      </c>
      <c r="O1104" t="s">
        <v>15341</v>
      </c>
      <c r="P1104" t="s">
        <v>571</v>
      </c>
      <c r="Q1104" t="s">
        <v>482</v>
      </c>
      <c r="R1104" t="s">
        <v>22233</v>
      </c>
      <c r="S1104" s="194" t="s">
        <v>235</v>
      </c>
      <c r="T1104" t="s">
        <v>8640</v>
      </c>
      <c r="U1104" t="s">
        <v>48</v>
      </c>
      <c r="V1104" t="s">
        <v>49</v>
      </c>
      <c r="W1104" t="s">
        <v>22234</v>
      </c>
      <c r="X1104" s="127">
        <v>24258</v>
      </c>
      <c r="Y1104" t="s">
        <v>258</v>
      </c>
      <c r="Z1104" s="127">
        <v>44256</v>
      </c>
      <c r="AA1104" s="127">
        <v>44561</v>
      </c>
      <c r="AB1104" t="s">
        <v>8641</v>
      </c>
      <c r="AC1104" t="s">
        <v>65</v>
      </c>
      <c r="AD1104" t="s">
        <v>40</v>
      </c>
    </row>
    <row r="1105" spans="1:30" x14ac:dyDescent="0.25">
      <c r="A1105" t="s">
        <v>16978</v>
      </c>
      <c r="B1105" t="s">
        <v>8634</v>
      </c>
      <c r="C1105" t="s">
        <v>6849</v>
      </c>
      <c r="D1105" t="s">
        <v>29</v>
      </c>
      <c r="E1105" t="s">
        <v>541</v>
      </c>
      <c r="F1105" t="s">
        <v>8903</v>
      </c>
      <c r="G1105" t="s">
        <v>8636</v>
      </c>
      <c r="H1105" t="s">
        <v>16655</v>
      </c>
      <c r="I1105" t="s">
        <v>8904</v>
      </c>
      <c r="J1105" t="s">
        <v>16978</v>
      </c>
      <c r="K1105" t="s">
        <v>8638</v>
      </c>
      <c r="L1105" t="s">
        <v>8638</v>
      </c>
      <c r="M1105" t="s">
        <v>8639</v>
      </c>
      <c r="N1105" t="s">
        <v>61</v>
      </c>
      <c r="O1105" t="s">
        <v>15341</v>
      </c>
      <c r="P1105" t="s">
        <v>958</v>
      </c>
      <c r="Q1105" t="s">
        <v>133</v>
      </c>
      <c r="R1105" t="s">
        <v>427</v>
      </c>
      <c r="S1105" s="194" t="s">
        <v>235</v>
      </c>
      <c r="T1105" t="s">
        <v>8640</v>
      </c>
      <c r="U1105" t="s">
        <v>48</v>
      </c>
      <c r="V1105" t="s">
        <v>49</v>
      </c>
      <c r="W1105" t="s">
        <v>22235</v>
      </c>
      <c r="X1105" s="127">
        <v>30016</v>
      </c>
      <c r="Y1105" t="s">
        <v>258</v>
      </c>
      <c r="Z1105" s="127">
        <v>44256</v>
      </c>
      <c r="AA1105" s="127">
        <v>44561</v>
      </c>
      <c r="AB1105" t="s">
        <v>8641</v>
      </c>
      <c r="AC1105" t="s">
        <v>65</v>
      </c>
      <c r="AD1105" t="s">
        <v>40</v>
      </c>
    </row>
    <row r="1106" spans="1:30" x14ac:dyDescent="0.25">
      <c r="A1106" t="s">
        <v>16979</v>
      </c>
      <c r="B1106" t="s">
        <v>8634</v>
      </c>
      <c r="C1106" t="s">
        <v>6849</v>
      </c>
      <c r="D1106" t="s">
        <v>29</v>
      </c>
      <c r="E1106" t="s">
        <v>491</v>
      </c>
      <c r="F1106" t="s">
        <v>9040</v>
      </c>
      <c r="G1106" t="s">
        <v>8636</v>
      </c>
      <c r="H1106" t="s">
        <v>16655</v>
      </c>
      <c r="I1106" t="s">
        <v>9041</v>
      </c>
      <c r="J1106" t="s">
        <v>16979</v>
      </c>
      <c r="K1106" t="s">
        <v>8638</v>
      </c>
      <c r="L1106" t="s">
        <v>8638</v>
      </c>
      <c r="M1106" t="s">
        <v>8639</v>
      </c>
      <c r="N1106" t="s">
        <v>61</v>
      </c>
      <c r="O1106" t="s">
        <v>15341</v>
      </c>
      <c r="P1106" t="s">
        <v>158</v>
      </c>
      <c r="Q1106" t="s">
        <v>553</v>
      </c>
      <c r="R1106" t="s">
        <v>22236</v>
      </c>
      <c r="S1106" s="194" t="s">
        <v>235</v>
      </c>
      <c r="T1106" t="s">
        <v>8640</v>
      </c>
      <c r="U1106" t="s">
        <v>48</v>
      </c>
      <c r="V1106" t="s">
        <v>49</v>
      </c>
      <c r="W1106" t="s">
        <v>22237</v>
      </c>
      <c r="X1106" s="127">
        <v>30814</v>
      </c>
      <c r="Y1106" t="s">
        <v>258</v>
      </c>
      <c r="Z1106" s="127">
        <v>44256</v>
      </c>
      <c r="AA1106" s="127">
        <v>44561</v>
      </c>
      <c r="AB1106" t="s">
        <v>8641</v>
      </c>
      <c r="AC1106" t="s">
        <v>65</v>
      </c>
      <c r="AD1106" t="s">
        <v>40</v>
      </c>
    </row>
    <row r="1107" spans="1:30" x14ac:dyDescent="0.25">
      <c r="A1107" t="s">
        <v>16980</v>
      </c>
      <c r="B1107" t="s">
        <v>8634</v>
      </c>
      <c r="C1107" t="s">
        <v>6849</v>
      </c>
      <c r="D1107" t="s">
        <v>29</v>
      </c>
      <c r="E1107" t="s">
        <v>491</v>
      </c>
      <c r="F1107" t="s">
        <v>9064</v>
      </c>
      <c r="G1107" t="s">
        <v>8636</v>
      </c>
      <c r="H1107" t="s">
        <v>16655</v>
      </c>
      <c r="I1107" t="s">
        <v>9065</v>
      </c>
      <c r="J1107" t="s">
        <v>16980</v>
      </c>
      <c r="K1107" t="s">
        <v>8638</v>
      </c>
      <c r="L1107" t="s">
        <v>8638</v>
      </c>
      <c r="M1107" t="s">
        <v>8639</v>
      </c>
      <c r="N1107" t="s">
        <v>61</v>
      </c>
      <c r="O1107" t="s">
        <v>15341</v>
      </c>
      <c r="P1107" t="s">
        <v>3316</v>
      </c>
      <c r="Q1107" t="s">
        <v>71</v>
      </c>
      <c r="R1107" t="s">
        <v>22238</v>
      </c>
      <c r="S1107" s="194" t="s">
        <v>235</v>
      </c>
      <c r="T1107" t="s">
        <v>8640</v>
      </c>
      <c r="U1107" t="s">
        <v>48</v>
      </c>
      <c r="V1107" t="s">
        <v>49</v>
      </c>
      <c r="W1107" t="s">
        <v>22239</v>
      </c>
      <c r="X1107" s="127">
        <v>35023</v>
      </c>
      <c r="Y1107" t="s">
        <v>258</v>
      </c>
      <c r="Z1107" s="127">
        <v>44256</v>
      </c>
      <c r="AA1107" s="127">
        <v>44561</v>
      </c>
      <c r="AB1107" t="s">
        <v>8641</v>
      </c>
      <c r="AC1107" t="s">
        <v>65</v>
      </c>
      <c r="AD1107" t="s">
        <v>40</v>
      </c>
    </row>
    <row r="1108" spans="1:30" x14ac:dyDescent="0.25">
      <c r="A1108" t="s">
        <v>16981</v>
      </c>
      <c r="B1108" t="s">
        <v>8634</v>
      </c>
      <c r="C1108" t="s">
        <v>6849</v>
      </c>
      <c r="D1108" t="s">
        <v>29</v>
      </c>
      <c r="E1108" t="s">
        <v>541</v>
      </c>
      <c r="F1108" t="s">
        <v>9094</v>
      </c>
      <c r="G1108" t="s">
        <v>8636</v>
      </c>
      <c r="H1108" t="s">
        <v>16655</v>
      </c>
      <c r="I1108" t="s">
        <v>9095</v>
      </c>
      <c r="J1108" t="s">
        <v>16981</v>
      </c>
      <c r="K1108" t="s">
        <v>8638</v>
      </c>
      <c r="L1108" t="s">
        <v>8638</v>
      </c>
      <c r="M1108" t="s">
        <v>8639</v>
      </c>
      <c r="N1108" t="s">
        <v>61</v>
      </c>
      <c r="O1108" t="s">
        <v>15341</v>
      </c>
      <c r="P1108" t="s">
        <v>126</v>
      </c>
      <c r="Q1108" t="s">
        <v>75</v>
      </c>
      <c r="R1108" t="s">
        <v>22091</v>
      </c>
      <c r="S1108" s="194" t="s">
        <v>235</v>
      </c>
      <c r="T1108" t="s">
        <v>8640</v>
      </c>
      <c r="U1108" t="s">
        <v>48</v>
      </c>
      <c r="V1108" t="s">
        <v>49</v>
      </c>
      <c r="W1108" t="s">
        <v>22240</v>
      </c>
      <c r="X1108" s="127">
        <v>28282</v>
      </c>
      <c r="Y1108" t="s">
        <v>258</v>
      </c>
      <c r="Z1108" s="127">
        <v>44287</v>
      </c>
      <c r="AA1108" s="127">
        <v>44561</v>
      </c>
      <c r="AB1108" t="s">
        <v>8641</v>
      </c>
      <c r="AC1108" t="s">
        <v>65</v>
      </c>
      <c r="AD1108" t="s">
        <v>40</v>
      </c>
    </row>
    <row r="1109" spans="1:30" x14ac:dyDescent="0.25">
      <c r="A1109" t="s">
        <v>16982</v>
      </c>
      <c r="B1109" t="s">
        <v>8634</v>
      </c>
      <c r="C1109" t="s">
        <v>6849</v>
      </c>
      <c r="D1109" t="s">
        <v>29</v>
      </c>
      <c r="E1109" t="s">
        <v>491</v>
      </c>
      <c r="F1109" t="s">
        <v>9108</v>
      </c>
      <c r="G1109" t="s">
        <v>8636</v>
      </c>
      <c r="H1109" t="s">
        <v>16655</v>
      </c>
      <c r="I1109" t="s">
        <v>665</v>
      </c>
      <c r="J1109" t="s">
        <v>16982</v>
      </c>
      <c r="K1109" t="s">
        <v>8638</v>
      </c>
      <c r="L1109" t="s">
        <v>8638</v>
      </c>
      <c r="M1109" t="s">
        <v>8639</v>
      </c>
      <c r="N1109" t="s">
        <v>61</v>
      </c>
      <c r="O1109" t="s">
        <v>15341</v>
      </c>
      <c r="P1109" t="s">
        <v>330</v>
      </c>
      <c r="Q1109" t="s">
        <v>75</v>
      </c>
      <c r="R1109" t="s">
        <v>666</v>
      </c>
      <c r="S1109" s="194" t="s">
        <v>235</v>
      </c>
      <c r="T1109" t="s">
        <v>8640</v>
      </c>
      <c r="U1109" t="s">
        <v>48</v>
      </c>
      <c r="V1109" t="s">
        <v>49</v>
      </c>
      <c r="W1109" t="s">
        <v>22241</v>
      </c>
      <c r="X1109" s="127">
        <v>34042</v>
      </c>
      <c r="Y1109" t="s">
        <v>258</v>
      </c>
      <c r="Z1109" s="127">
        <v>44256</v>
      </c>
      <c r="AA1109" s="127">
        <v>44561</v>
      </c>
      <c r="AB1109" t="s">
        <v>8641</v>
      </c>
      <c r="AC1109" t="s">
        <v>65</v>
      </c>
      <c r="AD1109" t="s">
        <v>40</v>
      </c>
    </row>
    <row r="1110" spans="1:30" x14ac:dyDescent="0.25">
      <c r="A1110" t="s">
        <v>16983</v>
      </c>
      <c r="B1110" t="s">
        <v>8634</v>
      </c>
      <c r="C1110" t="s">
        <v>6849</v>
      </c>
      <c r="D1110" t="s">
        <v>29</v>
      </c>
      <c r="E1110" t="s">
        <v>491</v>
      </c>
      <c r="F1110" t="s">
        <v>9111</v>
      </c>
      <c r="G1110" t="s">
        <v>8636</v>
      </c>
      <c r="H1110" t="s">
        <v>16655</v>
      </c>
      <c r="I1110" t="s">
        <v>9112</v>
      </c>
      <c r="J1110" t="s">
        <v>16983</v>
      </c>
      <c r="K1110" t="s">
        <v>8638</v>
      </c>
      <c r="L1110" t="s">
        <v>8638</v>
      </c>
      <c r="M1110" t="s">
        <v>8639</v>
      </c>
      <c r="N1110" t="s">
        <v>61</v>
      </c>
      <c r="O1110" t="s">
        <v>15341</v>
      </c>
      <c r="P1110" t="s">
        <v>1065</v>
      </c>
      <c r="Q1110" t="s">
        <v>121</v>
      </c>
      <c r="R1110" t="s">
        <v>22242</v>
      </c>
      <c r="S1110" s="194" t="s">
        <v>235</v>
      </c>
      <c r="T1110" t="s">
        <v>8640</v>
      </c>
      <c r="U1110" t="s">
        <v>48</v>
      </c>
      <c r="V1110" t="s">
        <v>49</v>
      </c>
      <c r="W1110" t="s">
        <v>22243</v>
      </c>
      <c r="X1110" s="127">
        <v>36756</v>
      </c>
      <c r="Y1110" t="s">
        <v>258</v>
      </c>
      <c r="Z1110" s="127">
        <v>44256</v>
      </c>
      <c r="AA1110" s="127">
        <v>44561</v>
      </c>
      <c r="AB1110" t="s">
        <v>8641</v>
      </c>
      <c r="AC1110" t="s">
        <v>65</v>
      </c>
      <c r="AD1110" t="s">
        <v>40</v>
      </c>
    </row>
    <row r="1111" spans="1:30" x14ac:dyDescent="0.25">
      <c r="A1111" t="s">
        <v>16984</v>
      </c>
      <c r="B1111" t="s">
        <v>8634</v>
      </c>
      <c r="C1111" t="s">
        <v>6849</v>
      </c>
      <c r="D1111" t="s">
        <v>29</v>
      </c>
      <c r="E1111" t="s">
        <v>541</v>
      </c>
      <c r="F1111" t="s">
        <v>8726</v>
      </c>
      <c r="G1111" t="s">
        <v>8636</v>
      </c>
      <c r="H1111" t="s">
        <v>16655</v>
      </c>
      <c r="I1111" t="s">
        <v>6142</v>
      </c>
      <c r="J1111" t="s">
        <v>16984</v>
      </c>
      <c r="K1111" t="s">
        <v>8638</v>
      </c>
      <c r="L1111" t="s">
        <v>8638</v>
      </c>
      <c r="M1111" t="s">
        <v>8639</v>
      </c>
      <c r="N1111" t="s">
        <v>61</v>
      </c>
      <c r="O1111" t="s">
        <v>15341</v>
      </c>
      <c r="P1111" t="s">
        <v>143</v>
      </c>
      <c r="Q1111" t="s">
        <v>640</v>
      </c>
      <c r="R1111" t="s">
        <v>22244</v>
      </c>
      <c r="S1111" s="194" t="s">
        <v>235</v>
      </c>
      <c r="T1111" t="s">
        <v>8640</v>
      </c>
      <c r="U1111" t="s">
        <v>48</v>
      </c>
      <c r="V1111" t="s">
        <v>49</v>
      </c>
      <c r="W1111" t="s">
        <v>22245</v>
      </c>
      <c r="X1111" s="127">
        <v>31606</v>
      </c>
      <c r="Y1111" t="s">
        <v>258</v>
      </c>
      <c r="Z1111" s="127">
        <v>44256</v>
      </c>
      <c r="AA1111" s="127">
        <v>44561</v>
      </c>
      <c r="AB1111" t="s">
        <v>8641</v>
      </c>
      <c r="AC1111" t="s">
        <v>65</v>
      </c>
      <c r="AD1111" t="s">
        <v>40</v>
      </c>
    </row>
    <row r="1112" spans="1:30" x14ac:dyDescent="0.25">
      <c r="A1112" t="s">
        <v>16985</v>
      </c>
      <c r="B1112" t="s">
        <v>8634</v>
      </c>
      <c r="C1112" t="s">
        <v>6849</v>
      </c>
      <c r="D1112" t="s">
        <v>29</v>
      </c>
      <c r="E1112" t="s">
        <v>541</v>
      </c>
      <c r="F1112" t="s">
        <v>8671</v>
      </c>
      <c r="G1112" t="s">
        <v>8636</v>
      </c>
      <c r="H1112" t="s">
        <v>16655</v>
      </c>
      <c r="I1112" t="s">
        <v>15385</v>
      </c>
      <c r="J1112" t="s">
        <v>16985</v>
      </c>
      <c r="K1112" t="s">
        <v>8638</v>
      </c>
      <c r="L1112" t="s">
        <v>8638</v>
      </c>
      <c r="M1112" t="s">
        <v>8639</v>
      </c>
      <c r="N1112" t="s">
        <v>61</v>
      </c>
      <c r="O1112" t="s">
        <v>15341</v>
      </c>
      <c r="P1112" t="s">
        <v>644</v>
      </c>
      <c r="Q1112" t="s">
        <v>75</v>
      </c>
      <c r="R1112" t="s">
        <v>216</v>
      </c>
      <c r="S1112" s="194" t="s">
        <v>235</v>
      </c>
      <c r="T1112" t="s">
        <v>8640</v>
      </c>
      <c r="U1112" t="s">
        <v>48</v>
      </c>
      <c r="V1112" t="s">
        <v>49</v>
      </c>
      <c r="W1112" t="s">
        <v>22246</v>
      </c>
      <c r="X1112" s="127">
        <v>27682</v>
      </c>
      <c r="Y1112" t="s">
        <v>258</v>
      </c>
      <c r="Z1112" s="127">
        <v>44256</v>
      </c>
      <c r="AA1112" s="127">
        <v>44561</v>
      </c>
      <c r="AB1112" t="s">
        <v>8641</v>
      </c>
      <c r="AC1112" t="s">
        <v>65</v>
      </c>
      <c r="AD1112" t="s">
        <v>40</v>
      </c>
    </row>
    <row r="1113" spans="1:30" x14ac:dyDescent="0.25">
      <c r="A1113" t="s">
        <v>16986</v>
      </c>
      <c r="B1113" t="s">
        <v>8634</v>
      </c>
      <c r="C1113" t="s">
        <v>6849</v>
      </c>
      <c r="D1113" t="s">
        <v>29</v>
      </c>
      <c r="E1113" t="s">
        <v>541</v>
      </c>
      <c r="F1113" t="s">
        <v>8744</v>
      </c>
      <c r="G1113" t="s">
        <v>8636</v>
      </c>
      <c r="H1113" t="s">
        <v>16655</v>
      </c>
      <c r="I1113" t="s">
        <v>579</v>
      </c>
      <c r="J1113" t="s">
        <v>16986</v>
      </c>
      <c r="K1113" t="s">
        <v>8638</v>
      </c>
      <c r="L1113" t="s">
        <v>8638</v>
      </c>
      <c r="M1113" t="s">
        <v>8639</v>
      </c>
      <c r="N1113" t="s">
        <v>61</v>
      </c>
      <c r="O1113" t="s">
        <v>15341</v>
      </c>
      <c r="P1113" t="s">
        <v>106</v>
      </c>
      <c r="Q1113" t="s">
        <v>22148</v>
      </c>
      <c r="R1113" t="s">
        <v>561</v>
      </c>
      <c r="S1113" s="194" t="s">
        <v>235</v>
      </c>
      <c r="T1113" t="s">
        <v>8640</v>
      </c>
      <c r="U1113" t="s">
        <v>48</v>
      </c>
      <c r="V1113" t="s">
        <v>49</v>
      </c>
      <c r="W1113" t="s">
        <v>22247</v>
      </c>
      <c r="X1113" s="127">
        <v>25578</v>
      </c>
      <c r="Y1113" t="s">
        <v>258</v>
      </c>
      <c r="Z1113" s="127">
        <v>44256</v>
      </c>
      <c r="AA1113" s="127">
        <v>44561</v>
      </c>
      <c r="AB1113" t="s">
        <v>8641</v>
      </c>
      <c r="AC1113" t="s">
        <v>65</v>
      </c>
      <c r="AD1113" t="s">
        <v>40</v>
      </c>
    </row>
    <row r="1114" spans="1:30" x14ac:dyDescent="0.25">
      <c r="A1114" t="s">
        <v>16987</v>
      </c>
      <c r="B1114" t="s">
        <v>8634</v>
      </c>
      <c r="C1114" t="s">
        <v>6849</v>
      </c>
      <c r="D1114" t="s">
        <v>29</v>
      </c>
      <c r="E1114" t="s">
        <v>541</v>
      </c>
      <c r="F1114" t="s">
        <v>8752</v>
      </c>
      <c r="G1114" t="s">
        <v>8636</v>
      </c>
      <c r="H1114" t="s">
        <v>16655</v>
      </c>
      <c r="I1114" t="s">
        <v>8753</v>
      </c>
      <c r="J1114" t="s">
        <v>16987</v>
      </c>
      <c r="K1114" t="s">
        <v>8638</v>
      </c>
      <c r="L1114" t="s">
        <v>8638</v>
      </c>
      <c r="M1114" t="s">
        <v>8639</v>
      </c>
      <c r="N1114" t="s">
        <v>61</v>
      </c>
      <c r="O1114" t="s">
        <v>15341</v>
      </c>
      <c r="P1114" t="s">
        <v>584</v>
      </c>
      <c r="Q1114" t="s">
        <v>585</v>
      </c>
      <c r="R1114" t="s">
        <v>209</v>
      </c>
      <c r="S1114" s="194" t="s">
        <v>235</v>
      </c>
      <c r="T1114" t="s">
        <v>8640</v>
      </c>
      <c r="U1114" t="s">
        <v>48</v>
      </c>
      <c r="V1114" t="s">
        <v>49</v>
      </c>
      <c r="W1114" t="s">
        <v>22248</v>
      </c>
      <c r="X1114" s="127">
        <v>27404</v>
      </c>
      <c r="Y1114" t="s">
        <v>258</v>
      </c>
      <c r="Z1114" s="127">
        <v>44256</v>
      </c>
      <c r="AA1114" s="127">
        <v>44561</v>
      </c>
      <c r="AB1114" t="s">
        <v>8641</v>
      </c>
      <c r="AC1114" t="s">
        <v>65</v>
      </c>
      <c r="AD1114" t="s">
        <v>40</v>
      </c>
    </row>
    <row r="1115" spans="1:30" x14ac:dyDescent="0.25">
      <c r="A1115" t="s">
        <v>16988</v>
      </c>
      <c r="B1115" t="s">
        <v>8634</v>
      </c>
      <c r="C1115" t="s">
        <v>6849</v>
      </c>
      <c r="D1115" t="s">
        <v>29</v>
      </c>
      <c r="E1115" t="s">
        <v>541</v>
      </c>
      <c r="F1115" t="s">
        <v>8788</v>
      </c>
      <c r="G1115" t="s">
        <v>8636</v>
      </c>
      <c r="H1115" t="s">
        <v>16655</v>
      </c>
      <c r="I1115" t="s">
        <v>8789</v>
      </c>
      <c r="J1115" t="s">
        <v>16988</v>
      </c>
      <c r="K1115" t="s">
        <v>8638</v>
      </c>
      <c r="L1115" t="s">
        <v>8638</v>
      </c>
      <c r="M1115" t="s">
        <v>8639</v>
      </c>
      <c r="N1115" t="s">
        <v>61</v>
      </c>
      <c r="O1115" t="s">
        <v>15341</v>
      </c>
      <c r="P1115" t="s">
        <v>132</v>
      </c>
      <c r="Q1115" t="s">
        <v>456</v>
      </c>
      <c r="R1115" t="s">
        <v>21233</v>
      </c>
      <c r="S1115" s="194" t="s">
        <v>235</v>
      </c>
      <c r="T1115" t="s">
        <v>8640</v>
      </c>
      <c r="U1115" t="s">
        <v>48</v>
      </c>
      <c r="V1115" t="s">
        <v>49</v>
      </c>
      <c r="W1115" t="s">
        <v>22249</v>
      </c>
      <c r="X1115" s="127">
        <v>27058</v>
      </c>
      <c r="Y1115" t="s">
        <v>258</v>
      </c>
      <c r="Z1115" s="127">
        <v>44256</v>
      </c>
      <c r="AA1115" s="127">
        <v>44561</v>
      </c>
      <c r="AB1115" t="s">
        <v>8641</v>
      </c>
      <c r="AC1115" t="s">
        <v>65</v>
      </c>
      <c r="AD1115" t="s">
        <v>40</v>
      </c>
    </row>
    <row r="1116" spans="1:30" x14ac:dyDescent="0.25">
      <c r="A1116" t="s">
        <v>16989</v>
      </c>
      <c r="B1116" t="s">
        <v>8634</v>
      </c>
      <c r="C1116" t="s">
        <v>6849</v>
      </c>
      <c r="D1116" t="s">
        <v>29</v>
      </c>
      <c r="E1116" t="s">
        <v>541</v>
      </c>
      <c r="F1116" t="s">
        <v>8794</v>
      </c>
      <c r="G1116" t="s">
        <v>8636</v>
      </c>
      <c r="H1116" t="s">
        <v>16655</v>
      </c>
      <c r="I1116" t="s">
        <v>575</v>
      </c>
      <c r="J1116" t="s">
        <v>16989</v>
      </c>
      <c r="K1116" t="s">
        <v>8638</v>
      </c>
      <c r="L1116" t="s">
        <v>8638</v>
      </c>
      <c r="M1116" t="s">
        <v>8639</v>
      </c>
      <c r="N1116" t="s">
        <v>61</v>
      </c>
      <c r="O1116" t="s">
        <v>15341</v>
      </c>
      <c r="P1116" t="s">
        <v>106</v>
      </c>
      <c r="Q1116" t="s">
        <v>576</v>
      </c>
      <c r="R1116" t="s">
        <v>22250</v>
      </c>
      <c r="S1116" s="194" t="s">
        <v>235</v>
      </c>
      <c r="T1116" t="s">
        <v>8640</v>
      </c>
      <c r="U1116" t="s">
        <v>48</v>
      </c>
      <c r="V1116" t="s">
        <v>49</v>
      </c>
      <c r="W1116" t="s">
        <v>22251</v>
      </c>
      <c r="X1116" s="127">
        <v>33211</v>
      </c>
      <c r="Y1116" t="s">
        <v>258</v>
      </c>
      <c r="Z1116" s="127">
        <v>44256</v>
      </c>
      <c r="AA1116" s="127">
        <v>44561</v>
      </c>
      <c r="AB1116" t="s">
        <v>8641</v>
      </c>
      <c r="AC1116" t="s">
        <v>65</v>
      </c>
      <c r="AD1116" t="s">
        <v>40</v>
      </c>
    </row>
    <row r="1117" spans="1:30" x14ac:dyDescent="0.25">
      <c r="A1117" t="s">
        <v>16990</v>
      </c>
      <c r="B1117" t="s">
        <v>8634</v>
      </c>
      <c r="C1117" t="s">
        <v>6849</v>
      </c>
      <c r="D1117" t="s">
        <v>29</v>
      </c>
      <c r="E1117" t="s">
        <v>541</v>
      </c>
      <c r="F1117" t="s">
        <v>8808</v>
      </c>
      <c r="G1117" t="s">
        <v>8636</v>
      </c>
      <c r="H1117" t="s">
        <v>16655</v>
      </c>
      <c r="I1117" t="s">
        <v>8809</v>
      </c>
      <c r="J1117" t="s">
        <v>16990</v>
      </c>
      <c r="K1117" t="s">
        <v>8638</v>
      </c>
      <c r="L1117" t="s">
        <v>8638</v>
      </c>
      <c r="M1117" t="s">
        <v>8639</v>
      </c>
      <c r="N1117" t="s">
        <v>61</v>
      </c>
      <c r="O1117" t="s">
        <v>15341</v>
      </c>
      <c r="P1117" t="s">
        <v>536</v>
      </c>
      <c r="Q1117" t="s">
        <v>193</v>
      </c>
      <c r="R1117" t="s">
        <v>8810</v>
      </c>
      <c r="S1117" s="194" t="s">
        <v>235</v>
      </c>
      <c r="T1117" t="s">
        <v>8640</v>
      </c>
      <c r="U1117" t="s">
        <v>48</v>
      </c>
      <c r="V1117" t="s">
        <v>49</v>
      </c>
      <c r="W1117" t="s">
        <v>22252</v>
      </c>
      <c r="X1117" s="127">
        <v>23414</v>
      </c>
      <c r="Y1117" t="s">
        <v>258</v>
      </c>
      <c r="Z1117" s="127">
        <v>44501</v>
      </c>
      <c r="AA1117" s="127">
        <v>44561</v>
      </c>
      <c r="AB1117" t="s">
        <v>8641</v>
      </c>
      <c r="AC1117" t="s">
        <v>65</v>
      </c>
      <c r="AD1117" t="s">
        <v>40</v>
      </c>
    </row>
    <row r="1118" spans="1:30" x14ac:dyDescent="0.25">
      <c r="A1118" t="s">
        <v>16991</v>
      </c>
      <c r="B1118" t="s">
        <v>8634</v>
      </c>
      <c r="C1118" t="s">
        <v>6849</v>
      </c>
      <c r="D1118" t="s">
        <v>29</v>
      </c>
      <c r="E1118" t="s">
        <v>491</v>
      </c>
      <c r="F1118" t="s">
        <v>9238</v>
      </c>
      <c r="G1118" t="s">
        <v>8636</v>
      </c>
      <c r="H1118" t="s">
        <v>16655</v>
      </c>
      <c r="I1118" t="s">
        <v>9239</v>
      </c>
      <c r="J1118" t="s">
        <v>16991</v>
      </c>
      <c r="K1118" t="s">
        <v>8638</v>
      </c>
      <c r="L1118" t="s">
        <v>8638</v>
      </c>
      <c r="M1118" t="s">
        <v>8639</v>
      </c>
      <c r="N1118" t="s">
        <v>61</v>
      </c>
      <c r="O1118" t="s">
        <v>15341</v>
      </c>
      <c r="P1118" t="s">
        <v>647</v>
      </c>
      <c r="Q1118" t="s">
        <v>71</v>
      </c>
      <c r="R1118" t="s">
        <v>10509</v>
      </c>
      <c r="S1118" s="194" t="s">
        <v>235</v>
      </c>
      <c r="T1118" t="s">
        <v>8640</v>
      </c>
      <c r="U1118" t="s">
        <v>48</v>
      </c>
      <c r="V1118" t="s">
        <v>49</v>
      </c>
      <c r="W1118" t="s">
        <v>22253</v>
      </c>
      <c r="X1118" s="127">
        <v>29730</v>
      </c>
      <c r="Y1118" t="s">
        <v>258</v>
      </c>
      <c r="Z1118" s="127">
        <v>44256</v>
      </c>
      <c r="AA1118" s="127">
        <v>44561</v>
      </c>
      <c r="AB1118" t="s">
        <v>8641</v>
      </c>
      <c r="AC1118" t="s">
        <v>65</v>
      </c>
      <c r="AD1118" t="s">
        <v>40</v>
      </c>
    </row>
    <row r="1119" spans="1:30" x14ac:dyDescent="0.25">
      <c r="A1119" t="s">
        <v>16992</v>
      </c>
      <c r="B1119" t="s">
        <v>8634</v>
      </c>
      <c r="C1119" t="s">
        <v>6849</v>
      </c>
      <c r="D1119" t="s">
        <v>29</v>
      </c>
      <c r="E1119" t="s">
        <v>491</v>
      </c>
      <c r="F1119" t="s">
        <v>9266</v>
      </c>
      <c r="G1119" t="s">
        <v>8636</v>
      </c>
      <c r="H1119" t="s">
        <v>16655</v>
      </c>
      <c r="I1119" t="s">
        <v>9267</v>
      </c>
      <c r="J1119" t="s">
        <v>16992</v>
      </c>
      <c r="K1119" t="s">
        <v>8638</v>
      </c>
      <c r="L1119" t="s">
        <v>8638</v>
      </c>
      <c r="M1119" t="s">
        <v>8639</v>
      </c>
      <c r="N1119" t="s">
        <v>61</v>
      </c>
      <c r="O1119" t="s">
        <v>15341</v>
      </c>
      <c r="P1119" t="s">
        <v>58</v>
      </c>
      <c r="Q1119" t="s">
        <v>552</v>
      </c>
      <c r="R1119" t="s">
        <v>22254</v>
      </c>
      <c r="S1119" s="194" t="s">
        <v>235</v>
      </c>
      <c r="T1119" t="s">
        <v>8640</v>
      </c>
      <c r="U1119" t="s">
        <v>48</v>
      </c>
      <c r="V1119" t="s">
        <v>49</v>
      </c>
      <c r="W1119" t="s">
        <v>22255</v>
      </c>
      <c r="X1119" s="127">
        <v>31863</v>
      </c>
      <c r="Y1119" t="s">
        <v>258</v>
      </c>
      <c r="Z1119" s="127">
        <v>44256</v>
      </c>
      <c r="AA1119" s="127">
        <v>44561</v>
      </c>
      <c r="AB1119" t="s">
        <v>8641</v>
      </c>
      <c r="AC1119" t="s">
        <v>65</v>
      </c>
      <c r="AD1119" t="s">
        <v>40</v>
      </c>
    </row>
    <row r="1120" spans="1:30" x14ac:dyDescent="0.25">
      <c r="A1120" t="s">
        <v>16993</v>
      </c>
      <c r="B1120" t="s">
        <v>8634</v>
      </c>
      <c r="C1120" t="s">
        <v>6849</v>
      </c>
      <c r="D1120" t="s">
        <v>29</v>
      </c>
      <c r="E1120" t="s">
        <v>491</v>
      </c>
      <c r="F1120" t="s">
        <v>9109</v>
      </c>
      <c r="G1120" t="s">
        <v>8636</v>
      </c>
      <c r="H1120" t="s">
        <v>16655</v>
      </c>
      <c r="I1120" t="s">
        <v>9110</v>
      </c>
      <c r="J1120" t="s">
        <v>16993</v>
      </c>
      <c r="K1120" t="s">
        <v>8638</v>
      </c>
      <c r="L1120" t="s">
        <v>8638</v>
      </c>
      <c r="M1120" t="s">
        <v>8639</v>
      </c>
      <c r="N1120" t="s">
        <v>61</v>
      </c>
      <c r="O1120" t="s">
        <v>15341</v>
      </c>
      <c r="P1120" t="s">
        <v>156</v>
      </c>
      <c r="Q1120" t="s">
        <v>76</v>
      </c>
      <c r="R1120" t="s">
        <v>22256</v>
      </c>
      <c r="S1120" s="194" t="s">
        <v>235</v>
      </c>
      <c r="T1120" t="s">
        <v>8640</v>
      </c>
      <c r="U1120" t="s">
        <v>48</v>
      </c>
      <c r="V1120" t="s">
        <v>49</v>
      </c>
      <c r="W1120" t="s">
        <v>22257</v>
      </c>
      <c r="X1120" s="127">
        <v>25008</v>
      </c>
      <c r="Y1120" t="s">
        <v>258</v>
      </c>
      <c r="Z1120" s="127">
        <v>44256</v>
      </c>
      <c r="AA1120" s="127">
        <v>44561</v>
      </c>
      <c r="AB1120" t="s">
        <v>8641</v>
      </c>
      <c r="AC1120" t="s">
        <v>65</v>
      </c>
      <c r="AD1120" t="s">
        <v>40</v>
      </c>
    </row>
    <row r="1121" spans="1:30" x14ac:dyDescent="0.25">
      <c r="A1121" t="s">
        <v>16994</v>
      </c>
      <c r="B1121" t="s">
        <v>8634</v>
      </c>
      <c r="C1121" t="s">
        <v>6849</v>
      </c>
      <c r="D1121" t="s">
        <v>29</v>
      </c>
      <c r="E1121" t="s">
        <v>491</v>
      </c>
      <c r="F1121" t="s">
        <v>9113</v>
      </c>
      <c r="G1121" t="s">
        <v>8636</v>
      </c>
      <c r="H1121" t="s">
        <v>16655</v>
      </c>
      <c r="I1121" t="s">
        <v>9114</v>
      </c>
      <c r="J1121" t="s">
        <v>16994</v>
      </c>
      <c r="K1121" t="s">
        <v>8638</v>
      </c>
      <c r="L1121" t="s">
        <v>8638</v>
      </c>
      <c r="M1121" t="s">
        <v>8639</v>
      </c>
      <c r="N1121" t="s">
        <v>61</v>
      </c>
      <c r="O1121" t="s">
        <v>15341</v>
      </c>
      <c r="P1121" t="s">
        <v>126</v>
      </c>
      <c r="Q1121" t="s">
        <v>133</v>
      </c>
      <c r="R1121" t="s">
        <v>22258</v>
      </c>
      <c r="S1121" s="194" t="s">
        <v>235</v>
      </c>
      <c r="T1121" t="s">
        <v>8640</v>
      </c>
      <c r="U1121" t="s">
        <v>48</v>
      </c>
      <c r="V1121" t="s">
        <v>49</v>
      </c>
      <c r="W1121" t="s">
        <v>22259</v>
      </c>
      <c r="X1121" s="127">
        <v>29075</v>
      </c>
      <c r="Y1121" t="s">
        <v>258</v>
      </c>
      <c r="Z1121" s="127">
        <v>44256</v>
      </c>
      <c r="AA1121" s="127">
        <v>44561</v>
      </c>
      <c r="AB1121" t="s">
        <v>8641</v>
      </c>
      <c r="AC1121" t="s">
        <v>65</v>
      </c>
      <c r="AD1121" t="s">
        <v>40</v>
      </c>
    </row>
    <row r="1122" spans="1:30" x14ac:dyDescent="0.25">
      <c r="A1122" t="s">
        <v>16995</v>
      </c>
      <c r="B1122" t="s">
        <v>8634</v>
      </c>
      <c r="C1122" t="s">
        <v>6849</v>
      </c>
      <c r="D1122" t="s">
        <v>29</v>
      </c>
      <c r="E1122" t="s">
        <v>491</v>
      </c>
      <c r="F1122" t="s">
        <v>9115</v>
      </c>
      <c r="G1122" t="s">
        <v>8636</v>
      </c>
      <c r="H1122" t="s">
        <v>16655</v>
      </c>
      <c r="I1122" t="s">
        <v>9116</v>
      </c>
      <c r="J1122" t="s">
        <v>16995</v>
      </c>
      <c r="K1122" t="s">
        <v>8638</v>
      </c>
      <c r="L1122" t="s">
        <v>8638</v>
      </c>
      <c r="M1122" t="s">
        <v>8639</v>
      </c>
      <c r="N1122" t="s">
        <v>61</v>
      </c>
      <c r="O1122" t="s">
        <v>15341</v>
      </c>
      <c r="P1122" t="s">
        <v>254</v>
      </c>
      <c r="Q1122" t="s">
        <v>508</v>
      </c>
      <c r="R1122" t="s">
        <v>386</v>
      </c>
      <c r="S1122" s="194" t="s">
        <v>235</v>
      </c>
      <c r="T1122" t="s">
        <v>8640</v>
      </c>
      <c r="U1122" t="s">
        <v>48</v>
      </c>
      <c r="V1122" t="s">
        <v>49</v>
      </c>
      <c r="W1122" t="s">
        <v>22260</v>
      </c>
      <c r="X1122" s="127">
        <v>28101</v>
      </c>
      <c r="Y1122" t="s">
        <v>258</v>
      </c>
      <c r="Z1122" s="127">
        <v>44256</v>
      </c>
      <c r="AA1122" s="127">
        <v>44561</v>
      </c>
      <c r="AB1122" t="s">
        <v>8641</v>
      </c>
      <c r="AC1122" t="s">
        <v>65</v>
      </c>
      <c r="AD1122" t="s">
        <v>40</v>
      </c>
    </row>
    <row r="1123" spans="1:30" x14ac:dyDescent="0.25">
      <c r="A1123" t="s">
        <v>16996</v>
      </c>
      <c r="B1123" t="s">
        <v>8634</v>
      </c>
      <c r="C1123" t="s">
        <v>6849</v>
      </c>
      <c r="D1123" t="s">
        <v>29</v>
      </c>
      <c r="E1123" t="s">
        <v>491</v>
      </c>
      <c r="F1123" t="s">
        <v>9251</v>
      </c>
      <c r="G1123" t="s">
        <v>8636</v>
      </c>
      <c r="H1123" t="s">
        <v>16655</v>
      </c>
      <c r="I1123" t="s">
        <v>9252</v>
      </c>
      <c r="J1123" t="s">
        <v>16996</v>
      </c>
      <c r="K1123" t="s">
        <v>8638</v>
      </c>
      <c r="L1123" t="s">
        <v>8638</v>
      </c>
      <c r="M1123" t="s">
        <v>8639</v>
      </c>
      <c r="N1123" t="s">
        <v>61</v>
      </c>
      <c r="O1123" t="s">
        <v>15341</v>
      </c>
      <c r="P1123" t="s">
        <v>144</v>
      </c>
      <c r="Q1123" t="s">
        <v>301</v>
      </c>
      <c r="R1123" t="s">
        <v>22261</v>
      </c>
      <c r="S1123" s="194" t="s">
        <v>235</v>
      </c>
      <c r="T1123" t="s">
        <v>8640</v>
      </c>
      <c r="U1123" t="s">
        <v>48</v>
      </c>
      <c r="V1123" t="s">
        <v>49</v>
      </c>
      <c r="W1123" t="s">
        <v>22262</v>
      </c>
      <c r="X1123" s="127">
        <v>32843</v>
      </c>
      <c r="Y1123" t="s">
        <v>258</v>
      </c>
      <c r="Z1123" s="127">
        <v>44256</v>
      </c>
      <c r="AA1123" s="127">
        <v>44561</v>
      </c>
      <c r="AB1123" t="s">
        <v>8641</v>
      </c>
      <c r="AC1123" t="s">
        <v>65</v>
      </c>
      <c r="AD1123" t="s">
        <v>40</v>
      </c>
    </row>
    <row r="1124" spans="1:30" x14ac:dyDescent="0.25">
      <c r="A1124" t="s">
        <v>16997</v>
      </c>
      <c r="B1124" t="s">
        <v>8634</v>
      </c>
      <c r="C1124" t="s">
        <v>6849</v>
      </c>
      <c r="D1124" t="s">
        <v>29</v>
      </c>
      <c r="E1124" t="s">
        <v>491</v>
      </c>
      <c r="F1124" t="s">
        <v>9196</v>
      </c>
      <c r="G1124" t="s">
        <v>8636</v>
      </c>
      <c r="H1124" t="s">
        <v>16655</v>
      </c>
      <c r="I1124" t="s">
        <v>9197</v>
      </c>
      <c r="J1124" t="s">
        <v>16997</v>
      </c>
      <c r="K1124" t="s">
        <v>8638</v>
      </c>
      <c r="L1124" t="s">
        <v>8638</v>
      </c>
      <c r="M1124" t="s">
        <v>8639</v>
      </c>
      <c r="N1124" t="s">
        <v>61</v>
      </c>
      <c r="O1124" t="s">
        <v>15341</v>
      </c>
      <c r="P1124" t="s">
        <v>144</v>
      </c>
      <c r="Q1124" t="s">
        <v>76</v>
      </c>
      <c r="R1124" t="s">
        <v>567</v>
      </c>
      <c r="S1124" s="194" t="s">
        <v>235</v>
      </c>
      <c r="T1124" t="s">
        <v>8640</v>
      </c>
      <c r="U1124" t="s">
        <v>48</v>
      </c>
      <c r="V1124" t="s">
        <v>49</v>
      </c>
      <c r="W1124" t="s">
        <v>22263</v>
      </c>
      <c r="X1124" s="127">
        <v>31598</v>
      </c>
      <c r="Y1124" t="s">
        <v>258</v>
      </c>
      <c r="Z1124" s="127">
        <v>44256</v>
      </c>
      <c r="AA1124" s="127">
        <v>44561</v>
      </c>
      <c r="AB1124" t="s">
        <v>8641</v>
      </c>
      <c r="AC1124" t="s">
        <v>65</v>
      </c>
      <c r="AD1124" t="s">
        <v>40</v>
      </c>
    </row>
    <row r="1125" spans="1:30" x14ac:dyDescent="0.25">
      <c r="A1125" t="s">
        <v>16998</v>
      </c>
      <c r="B1125" t="s">
        <v>8634</v>
      </c>
      <c r="C1125" t="s">
        <v>6849</v>
      </c>
      <c r="D1125" t="s">
        <v>29</v>
      </c>
      <c r="E1125" t="s">
        <v>491</v>
      </c>
      <c r="F1125" t="s">
        <v>9159</v>
      </c>
      <c r="G1125" t="s">
        <v>8636</v>
      </c>
      <c r="H1125" t="s">
        <v>16655</v>
      </c>
      <c r="I1125" t="s">
        <v>678</v>
      </c>
      <c r="J1125" t="s">
        <v>16998</v>
      </c>
      <c r="K1125" t="s">
        <v>8638</v>
      </c>
      <c r="L1125" t="s">
        <v>8638</v>
      </c>
      <c r="M1125" t="s">
        <v>8639</v>
      </c>
      <c r="N1125" t="s">
        <v>61</v>
      </c>
      <c r="O1125" t="s">
        <v>15341</v>
      </c>
      <c r="P1125" t="s">
        <v>22264</v>
      </c>
      <c r="Q1125" t="s">
        <v>98</v>
      </c>
      <c r="R1125" t="s">
        <v>9160</v>
      </c>
      <c r="S1125" s="194" t="s">
        <v>235</v>
      </c>
      <c r="T1125" t="s">
        <v>8640</v>
      </c>
      <c r="U1125" t="s">
        <v>48</v>
      </c>
      <c r="V1125" t="s">
        <v>49</v>
      </c>
      <c r="W1125" t="s">
        <v>22265</v>
      </c>
      <c r="X1125" s="127">
        <v>35435</v>
      </c>
      <c r="Y1125" t="s">
        <v>258</v>
      </c>
      <c r="Z1125" s="127">
        <v>44256</v>
      </c>
      <c r="AA1125" s="127">
        <v>44561</v>
      </c>
      <c r="AB1125" t="s">
        <v>8641</v>
      </c>
      <c r="AC1125" t="s">
        <v>65</v>
      </c>
      <c r="AD1125" t="s">
        <v>40</v>
      </c>
    </row>
    <row r="1126" spans="1:30" x14ac:dyDescent="0.25">
      <c r="A1126" t="s">
        <v>16999</v>
      </c>
      <c r="B1126" t="s">
        <v>8634</v>
      </c>
      <c r="C1126" t="s">
        <v>6849</v>
      </c>
      <c r="D1126" t="s">
        <v>29</v>
      </c>
      <c r="E1126" t="s">
        <v>491</v>
      </c>
      <c r="F1126" t="s">
        <v>8949</v>
      </c>
      <c r="G1126" t="s">
        <v>8636</v>
      </c>
      <c r="H1126" t="s">
        <v>16655</v>
      </c>
      <c r="I1126" t="s">
        <v>8950</v>
      </c>
      <c r="J1126" t="s">
        <v>16999</v>
      </c>
      <c r="K1126" t="s">
        <v>8638</v>
      </c>
      <c r="L1126" t="s">
        <v>8638</v>
      </c>
      <c r="M1126" t="s">
        <v>8639</v>
      </c>
      <c r="N1126" t="s">
        <v>61</v>
      </c>
      <c r="O1126" t="s">
        <v>15341</v>
      </c>
      <c r="P1126" t="s">
        <v>250</v>
      </c>
      <c r="Q1126" t="s">
        <v>106</v>
      </c>
      <c r="R1126" t="s">
        <v>22266</v>
      </c>
      <c r="S1126" s="194" t="s">
        <v>235</v>
      </c>
      <c r="T1126" t="s">
        <v>8640</v>
      </c>
      <c r="U1126" t="s">
        <v>48</v>
      </c>
      <c r="V1126" t="s">
        <v>49</v>
      </c>
      <c r="W1126" t="s">
        <v>22267</v>
      </c>
      <c r="X1126" s="127">
        <v>30746</v>
      </c>
      <c r="Y1126" t="s">
        <v>258</v>
      </c>
      <c r="Z1126" s="127">
        <v>44256</v>
      </c>
      <c r="AA1126" s="127">
        <v>44561</v>
      </c>
      <c r="AB1126" t="s">
        <v>8641</v>
      </c>
      <c r="AC1126" t="s">
        <v>65</v>
      </c>
      <c r="AD1126" t="s">
        <v>40</v>
      </c>
    </row>
    <row r="1127" spans="1:30" x14ac:dyDescent="0.25">
      <c r="A1127" t="s">
        <v>17000</v>
      </c>
      <c r="B1127" t="s">
        <v>8634</v>
      </c>
      <c r="C1127" t="s">
        <v>6849</v>
      </c>
      <c r="D1127" t="s">
        <v>29</v>
      </c>
      <c r="E1127" t="s">
        <v>491</v>
      </c>
      <c r="F1127" t="s">
        <v>8984</v>
      </c>
      <c r="G1127" t="s">
        <v>8636</v>
      </c>
      <c r="H1127" t="s">
        <v>16655</v>
      </c>
      <c r="I1127" t="s">
        <v>8985</v>
      </c>
      <c r="J1127" t="s">
        <v>17000</v>
      </c>
      <c r="K1127" t="s">
        <v>8638</v>
      </c>
      <c r="L1127" t="s">
        <v>8638</v>
      </c>
      <c r="M1127" t="s">
        <v>8639</v>
      </c>
      <c r="N1127" t="s">
        <v>61</v>
      </c>
      <c r="O1127" t="s">
        <v>15341</v>
      </c>
      <c r="P1127" t="s">
        <v>460</v>
      </c>
      <c r="Q1127" t="s">
        <v>460</v>
      </c>
      <c r="R1127" t="s">
        <v>8568</v>
      </c>
      <c r="S1127" s="194" t="s">
        <v>235</v>
      </c>
      <c r="T1127" t="s">
        <v>8640</v>
      </c>
      <c r="U1127" t="s">
        <v>48</v>
      </c>
      <c r="V1127" t="s">
        <v>49</v>
      </c>
      <c r="W1127" t="s">
        <v>22268</v>
      </c>
      <c r="X1127" s="127">
        <v>31320</v>
      </c>
      <c r="Y1127" t="s">
        <v>258</v>
      </c>
      <c r="Z1127" s="127">
        <v>44256</v>
      </c>
      <c r="AA1127" s="127">
        <v>44561</v>
      </c>
      <c r="AB1127" t="s">
        <v>8641</v>
      </c>
      <c r="AC1127" t="s">
        <v>65</v>
      </c>
      <c r="AD1127" t="s">
        <v>40</v>
      </c>
    </row>
    <row r="1128" spans="1:30" x14ac:dyDescent="0.25">
      <c r="A1128" t="s">
        <v>17001</v>
      </c>
      <c r="B1128" t="s">
        <v>8634</v>
      </c>
      <c r="C1128" t="s">
        <v>6849</v>
      </c>
      <c r="D1128" t="s">
        <v>29</v>
      </c>
      <c r="E1128" t="s">
        <v>491</v>
      </c>
      <c r="F1128" t="s">
        <v>8999</v>
      </c>
      <c r="G1128" t="s">
        <v>8636</v>
      </c>
      <c r="H1128" t="s">
        <v>16655</v>
      </c>
      <c r="I1128" t="s">
        <v>9000</v>
      </c>
      <c r="J1128" t="s">
        <v>17001</v>
      </c>
      <c r="K1128" t="s">
        <v>8638</v>
      </c>
      <c r="L1128" t="s">
        <v>8638</v>
      </c>
      <c r="M1128" t="s">
        <v>8639</v>
      </c>
      <c r="N1128" t="s">
        <v>61</v>
      </c>
      <c r="O1128" t="s">
        <v>15341</v>
      </c>
      <c r="P1128" t="s">
        <v>605</v>
      </c>
      <c r="Q1128" t="s">
        <v>536</v>
      </c>
      <c r="R1128" t="s">
        <v>22269</v>
      </c>
      <c r="S1128" s="194" t="s">
        <v>235</v>
      </c>
      <c r="T1128" t="s">
        <v>8640</v>
      </c>
      <c r="U1128" t="s">
        <v>48</v>
      </c>
      <c r="V1128" t="s">
        <v>49</v>
      </c>
      <c r="W1128" t="s">
        <v>22270</v>
      </c>
      <c r="X1128" s="127">
        <v>31856</v>
      </c>
      <c r="Y1128" t="s">
        <v>258</v>
      </c>
      <c r="Z1128" s="127">
        <v>44256</v>
      </c>
      <c r="AA1128" s="127">
        <v>44561</v>
      </c>
      <c r="AB1128" t="s">
        <v>8641</v>
      </c>
      <c r="AC1128" t="s">
        <v>65</v>
      </c>
      <c r="AD1128" t="s">
        <v>40</v>
      </c>
    </row>
    <row r="1129" spans="1:30" x14ac:dyDescent="0.25">
      <c r="A1129" t="s">
        <v>17002</v>
      </c>
      <c r="B1129" t="s">
        <v>8634</v>
      </c>
      <c r="C1129" t="s">
        <v>6849</v>
      </c>
      <c r="D1129" t="s">
        <v>29</v>
      </c>
      <c r="E1129" t="s">
        <v>491</v>
      </c>
      <c r="F1129" t="s">
        <v>9268</v>
      </c>
      <c r="G1129" t="s">
        <v>8636</v>
      </c>
      <c r="H1129" t="s">
        <v>16655</v>
      </c>
      <c r="I1129" t="s">
        <v>9269</v>
      </c>
      <c r="J1129" t="s">
        <v>17002</v>
      </c>
      <c r="K1129" t="s">
        <v>8638</v>
      </c>
      <c r="L1129" t="s">
        <v>8638</v>
      </c>
      <c r="M1129" t="s">
        <v>8639</v>
      </c>
      <c r="N1129" t="s">
        <v>61</v>
      </c>
      <c r="O1129" t="s">
        <v>15341</v>
      </c>
      <c r="P1129" t="s">
        <v>313</v>
      </c>
      <c r="Q1129" t="s">
        <v>193</v>
      </c>
      <c r="R1129" t="s">
        <v>22271</v>
      </c>
      <c r="S1129" s="194" t="s">
        <v>235</v>
      </c>
      <c r="T1129" t="s">
        <v>8640</v>
      </c>
      <c r="U1129" t="s">
        <v>48</v>
      </c>
      <c r="V1129" t="s">
        <v>49</v>
      </c>
      <c r="W1129" t="s">
        <v>22272</v>
      </c>
      <c r="X1129" s="127">
        <v>25709</v>
      </c>
      <c r="Y1129" t="s">
        <v>258</v>
      </c>
      <c r="Z1129" s="127">
        <v>44256</v>
      </c>
      <c r="AA1129" s="127">
        <v>44561</v>
      </c>
      <c r="AB1129" t="s">
        <v>8641</v>
      </c>
      <c r="AC1129" t="s">
        <v>65</v>
      </c>
      <c r="AD1129" t="s">
        <v>40</v>
      </c>
    </row>
    <row r="1130" spans="1:30" x14ac:dyDescent="0.25">
      <c r="A1130" t="s">
        <v>17003</v>
      </c>
      <c r="B1130" t="s">
        <v>8634</v>
      </c>
      <c r="C1130" t="s">
        <v>6849</v>
      </c>
      <c r="D1130" t="s">
        <v>29</v>
      </c>
      <c r="E1130" t="s">
        <v>491</v>
      </c>
      <c r="F1130" t="s">
        <v>9026</v>
      </c>
      <c r="G1130" t="s">
        <v>8636</v>
      </c>
      <c r="H1130" t="s">
        <v>16655</v>
      </c>
      <c r="I1130" t="s">
        <v>9027</v>
      </c>
      <c r="J1130" t="s">
        <v>17003</v>
      </c>
      <c r="K1130" t="s">
        <v>8638</v>
      </c>
      <c r="L1130" t="s">
        <v>8638</v>
      </c>
      <c r="M1130" t="s">
        <v>8639</v>
      </c>
      <c r="N1130" t="s">
        <v>61</v>
      </c>
      <c r="O1130" t="s">
        <v>15341</v>
      </c>
      <c r="P1130" t="s">
        <v>482</v>
      </c>
      <c r="Q1130" t="s">
        <v>482</v>
      </c>
      <c r="R1130" t="s">
        <v>22273</v>
      </c>
      <c r="S1130" s="194" t="s">
        <v>235</v>
      </c>
      <c r="T1130" t="s">
        <v>8640</v>
      </c>
      <c r="U1130" t="s">
        <v>48</v>
      </c>
      <c r="V1130" t="s">
        <v>49</v>
      </c>
      <c r="W1130" t="s">
        <v>22274</v>
      </c>
      <c r="X1130" s="127">
        <v>32075</v>
      </c>
      <c r="Y1130" t="s">
        <v>258</v>
      </c>
      <c r="Z1130" s="127">
        <v>44256</v>
      </c>
      <c r="AA1130" s="127">
        <v>44561</v>
      </c>
      <c r="AB1130" t="s">
        <v>8641</v>
      </c>
      <c r="AC1130" t="s">
        <v>65</v>
      </c>
      <c r="AD1130" t="s">
        <v>40</v>
      </c>
    </row>
    <row r="1131" spans="1:30" x14ac:dyDescent="0.25">
      <c r="A1131" t="s">
        <v>17004</v>
      </c>
      <c r="B1131" t="s">
        <v>8634</v>
      </c>
      <c r="C1131" t="s">
        <v>6849</v>
      </c>
      <c r="D1131" t="s">
        <v>29</v>
      </c>
      <c r="E1131" t="s">
        <v>491</v>
      </c>
      <c r="F1131" t="s">
        <v>9066</v>
      </c>
      <c r="G1131" t="s">
        <v>8636</v>
      </c>
      <c r="H1131" t="s">
        <v>16655</v>
      </c>
      <c r="I1131" t="s">
        <v>9067</v>
      </c>
      <c r="J1131" t="s">
        <v>17004</v>
      </c>
      <c r="K1131" t="s">
        <v>8638</v>
      </c>
      <c r="L1131" t="s">
        <v>8638</v>
      </c>
      <c r="M1131" t="s">
        <v>8639</v>
      </c>
      <c r="N1131" t="s">
        <v>61</v>
      </c>
      <c r="O1131" t="s">
        <v>15341</v>
      </c>
      <c r="P1131" t="s">
        <v>218</v>
      </c>
      <c r="Q1131" t="s">
        <v>494</v>
      </c>
      <c r="R1131" t="s">
        <v>210</v>
      </c>
      <c r="S1131" s="194" t="s">
        <v>235</v>
      </c>
      <c r="T1131" t="s">
        <v>8640</v>
      </c>
      <c r="U1131" t="s">
        <v>48</v>
      </c>
      <c r="V1131" t="s">
        <v>49</v>
      </c>
      <c r="W1131" t="s">
        <v>22275</v>
      </c>
      <c r="X1131" s="127">
        <v>23155</v>
      </c>
      <c r="Y1131" t="s">
        <v>258</v>
      </c>
      <c r="Z1131" s="127">
        <v>44256</v>
      </c>
      <c r="AA1131" s="127">
        <v>44561</v>
      </c>
      <c r="AB1131" t="s">
        <v>8641</v>
      </c>
      <c r="AC1131" t="s">
        <v>65</v>
      </c>
      <c r="AD1131" t="s">
        <v>40</v>
      </c>
    </row>
    <row r="1132" spans="1:30" x14ac:dyDescent="0.25">
      <c r="A1132" t="s">
        <v>17005</v>
      </c>
      <c r="B1132" t="s">
        <v>8634</v>
      </c>
      <c r="C1132" t="s">
        <v>6849</v>
      </c>
      <c r="D1132" t="s">
        <v>29</v>
      </c>
      <c r="E1132" t="s">
        <v>491</v>
      </c>
      <c r="F1132" t="s">
        <v>15386</v>
      </c>
      <c r="G1132" t="s">
        <v>8636</v>
      </c>
      <c r="H1132" t="s">
        <v>16655</v>
      </c>
      <c r="I1132" t="s">
        <v>9123</v>
      </c>
      <c r="J1132" t="s">
        <v>17005</v>
      </c>
      <c r="K1132" t="s">
        <v>8638</v>
      </c>
      <c r="L1132" t="s">
        <v>8638</v>
      </c>
      <c r="M1132" t="s">
        <v>8639</v>
      </c>
      <c r="N1132" t="s">
        <v>61</v>
      </c>
      <c r="O1132" t="s">
        <v>15341</v>
      </c>
      <c r="P1132" t="s">
        <v>212</v>
      </c>
      <c r="Q1132" t="s">
        <v>254</v>
      </c>
      <c r="R1132" t="s">
        <v>22276</v>
      </c>
      <c r="S1132" s="194" t="s">
        <v>235</v>
      </c>
      <c r="T1132" t="s">
        <v>8640</v>
      </c>
      <c r="U1132" t="s">
        <v>48</v>
      </c>
      <c r="V1132" t="s">
        <v>49</v>
      </c>
      <c r="W1132" t="s">
        <v>22277</v>
      </c>
      <c r="X1132" s="127">
        <v>30570</v>
      </c>
      <c r="Y1132" t="s">
        <v>258</v>
      </c>
      <c r="Z1132" s="127">
        <v>44256</v>
      </c>
      <c r="AA1132" s="127">
        <v>44561</v>
      </c>
      <c r="AB1132" t="s">
        <v>8641</v>
      </c>
      <c r="AC1132" t="s">
        <v>65</v>
      </c>
      <c r="AD1132" t="s">
        <v>40</v>
      </c>
    </row>
    <row r="1133" spans="1:30" x14ac:dyDescent="0.25">
      <c r="A1133" t="s">
        <v>17006</v>
      </c>
      <c r="B1133" t="s">
        <v>8634</v>
      </c>
      <c r="C1133" t="s">
        <v>6849</v>
      </c>
      <c r="D1133" t="s">
        <v>29</v>
      </c>
      <c r="E1133" t="s">
        <v>491</v>
      </c>
      <c r="F1133" t="s">
        <v>9192</v>
      </c>
      <c r="G1133" t="s">
        <v>8636</v>
      </c>
      <c r="H1133" t="s">
        <v>16655</v>
      </c>
      <c r="I1133" t="s">
        <v>9193</v>
      </c>
      <c r="J1133" t="s">
        <v>17006</v>
      </c>
      <c r="K1133" t="s">
        <v>8638</v>
      </c>
      <c r="L1133" t="s">
        <v>8638</v>
      </c>
      <c r="M1133" t="s">
        <v>8639</v>
      </c>
      <c r="N1133" t="s">
        <v>61</v>
      </c>
      <c r="O1133" t="s">
        <v>15341</v>
      </c>
      <c r="P1133" t="s">
        <v>4271</v>
      </c>
      <c r="Q1133" t="s">
        <v>670</v>
      </c>
      <c r="R1133" t="s">
        <v>22278</v>
      </c>
      <c r="S1133" s="194" t="s">
        <v>235</v>
      </c>
      <c r="T1133" t="s">
        <v>8640</v>
      </c>
      <c r="U1133" t="s">
        <v>48</v>
      </c>
      <c r="V1133" t="s">
        <v>49</v>
      </c>
      <c r="W1133" t="s">
        <v>22279</v>
      </c>
      <c r="X1133" s="127">
        <v>34882</v>
      </c>
      <c r="Y1133" t="s">
        <v>258</v>
      </c>
      <c r="Z1133" s="127">
        <v>44256</v>
      </c>
      <c r="AA1133" s="127">
        <v>44561</v>
      </c>
      <c r="AB1133" t="s">
        <v>8641</v>
      </c>
      <c r="AC1133" t="s">
        <v>65</v>
      </c>
      <c r="AD1133" t="s">
        <v>40</v>
      </c>
    </row>
    <row r="1134" spans="1:30" x14ac:dyDescent="0.25">
      <c r="A1134" t="s">
        <v>17007</v>
      </c>
      <c r="B1134" t="s">
        <v>8634</v>
      </c>
      <c r="C1134" t="s">
        <v>6849</v>
      </c>
      <c r="D1134" t="s">
        <v>29</v>
      </c>
      <c r="E1134" t="s">
        <v>491</v>
      </c>
      <c r="F1134" t="s">
        <v>8989</v>
      </c>
      <c r="G1134" t="s">
        <v>8636</v>
      </c>
      <c r="H1134" t="s">
        <v>16655</v>
      </c>
      <c r="I1134" t="s">
        <v>8990</v>
      </c>
      <c r="J1134" t="s">
        <v>17007</v>
      </c>
      <c r="K1134" t="s">
        <v>8638</v>
      </c>
      <c r="L1134" t="s">
        <v>8638</v>
      </c>
      <c r="M1134" t="s">
        <v>8639</v>
      </c>
      <c r="N1134" t="s">
        <v>61</v>
      </c>
      <c r="O1134" t="s">
        <v>15341</v>
      </c>
      <c r="P1134" t="s">
        <v>54</v>
      </c>
      <c r="Q1134" t="s">
        <v>184</v>
      </c>
      <c r="R1134" t="s">
        <v>22280</v>
      </c>
      <c r="S1134" s="194" t="s">
        <v>235</v>
      </c>
      <c r="T1134" t="s">
        <v>8640</v>
      </c>
      <c r="U1134" t="s">
        <v>48</v>
      </c>
      <c r="V1134" t="s">
        <v>49</v>
      </c>
      <c r="W1134" t="s">
        <v>22281</v>
      </c>
      <c r="X1134" s="127">
        <v>30235</v>
      </c>
      <c r="Y1134" t="s">
        <v>258</v>
      </c>
      <c r="Z1134" s="127">
        <v>44256</v>
      </c>
      <c r="AA1134" s="127">
        <v>44561</v>
      </c>
      <c r="AB1134" t="s">
        <v>8641</v>
      </c>
      <c r="AC1134" t="s">
        <v>65</v>
      </c>
      <c r="AD1134" t="s">
        <v>40</v>
      </c>
    </row>
    <row r="1135" spans="1:30" x14ac:dyDescent="0.25">
      <c r="A1135" t="s">
        <v>17008</v>
      </c>
      <c r="B1135" t="s">
        <v>8634</v>
      </c>
      <c r="C1135" t="s">
        <v>6849</v>
      </c>
      <c r="D1135" t="s">
        <v>29</v>
      </c>
      <c r="E1135" t="s">
        <v>491</v>
      </c>
      <c r="F1135" t="s">
        <v>9106</v>
      </c>
      <c r="G1135" t="s">
        <v>8636</v>
      </c>
      <c r="H1135" t="s">
        <v>16655</v>
      </c>
      <c r="I1135" t="s">
        <v>9107</v>
      </c>
      <c r="J1135" t="s">
        <v>17008</v>
      </c>
      <c r="K1135" t="s">
        <v>8638</v>
      </c>
      <c r="L1135" t="s">
        <v>8638</v>
      </c>
      <c r="M1135" t="s">
        <v>8639</v>
      </c>
      <c r="N1135" t="s">
        <v>61</v>
      </c>
      <c r="O1135" t="s">
        <v>15341</v>
      </c>
      <c r="P1135" t="s">
        <v>445</v>
      </c>
      <c r="Q1135" t="s">
        <v>152</v>
      </c>
      <c r="R1135" t="s">
        <v>22282</v>
      </c>
      <c r="S1135" s="194" t="s">
        <v>235</v>
      </c>
      <c r="T1135" t="s">
        <v>8640</v>
      </c>
      <c r="U1135" t="s">
        <v>48</v>
      </c>
      <c r="V1135" t="s">
        <v>49</v>
      </c>
      <c r="W1135" t="s">
        <v>22283</v>
      </c>
      <c r="X1135" s="127">
        <v>29070</v>
      </c>
      <c r="Y1135" t="s">
        <v>258</v>
      </c>
      <c r="Z1135" s="127">
        <v>44256</v>
      </c>
      <c r="AA1135" s="127">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17009</v>
      </c>
      <c r="X1136" s="127">
        <v>24975</v>
      </c>
      <c r="Y1136" t="s">
        <v>9386</v>
      </c>
      <c r="Z1136" s="127">
        <v>43497</v>
      </c>
      <c r="AA1136" s="127">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17010</v>
      </c>
      <c r="X1137" s="127">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17011</v>
      </c>
      <c r="X1138" s="127">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17012</v>
      </c>
      <c r="X1139" s="127">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17013</v>
      </c>
      <c r="X1140" s="127">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17014</v>
      </c>
      <c r="X1141" s="127">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17015</v>
      </c>
      <c r="X1142" s="127">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17016</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17017</v>
      </c>
      <c r="X1144" s="127">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17018</v>
      </c>
      <c r="X1145" s="127">
        <v>24322</v>
      </c>
      <c r="Y1145" t="s">
        <v>12630</v>
      </c>
      <c r="Z1145" s="127">
        <v>44197</v>
      </c>
      <c r="AA1145" s="127">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17019</v>
      </c>
      <c r="X1146" s="127">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17020</v>
      </c>
      <c r="X1147" s="127">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17021</v>
      </c>
      <c r="X1148" s="127">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16184</v>
      </c>
      <c r="W1149" t="s">
        <v>17022</v>
      </c>
      <c r="X1149" s="127">
        <v>22009</v>
      </c>
      <c r="Y1149" t="s">
        <v>9425</v>
      </c>
      <c r="Z1149" s="127">
        <v>44312</v>
      </c>
      <c r="AA1149" s="127">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17023</v>
      </c>
      <c r="P1150" t="s">
        <v>58</v>
      </c>
      <c r="Q1150" t="s">
        <v>22284</v>
      </c>
      <c r="R1150" t="s">
        <v>278</v>
      </c>
      <c r="S1150" s="194" t="s">
        <v>235</v>
      </c>
      <c r="T1150" t="s">
        <v>64</v>
      </c>
      <c r="U1150" t="s">
        <v>48</v>
      </c>
      <c r="V1150" t="s">
        <v>49</v>
      </c>
      <c r="W1150" t="s">
        <v>22285</v>
      </c>
      <c r="X1150" s="127">
        <v>26866</v>
      </c>
      <c r="Y1150" t="s">
        <v>22286</v>
      </c>
      <c r="Z1150" s="127">
        <v>44312</v>
      </c>
      <c r="AA1150" s="127">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17024</v>
      </c>
      <c r="X1151" s="127">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17025</v>
      </c>
      <c r="X1152" s="127">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17026</v>
      </c>
      <c r="X1153" s="127">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17027</v>
      </c>
      <c r="X1154" s="127">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17028</v>
      </c>
      <c r="X1155" s="127">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17029</v>
      </c>
      <c r="X1156" s="127">
        <v>27219</v>
      </c>
      <c r="Y1156" t="s">
        <v>9443</v>
      </c>
      <c r="Z1156" s="127">
        <v>43525</v>
      </c>
      <c r="AA1156" s="127">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17030</v>
      </c>
      <c r="X1157" s="127">
        <v>25664</v>
      </c>
      <c r="Y1157" t="s">
        <v>9447</v>
      </c>
      <c r="Z1157" s="127">
        <v>43525</v>
      </c>
      <c r="AA1157" s="127">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17031</v>
      </c>
      <c r="X1158" s="127">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17032</v>
      </c>
      <c r="X1159" s="127">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17033</v>
      </c>
      <c r="X1160" s="127">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17034</v>
      </c>
      <c r="X1161" s="127">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17035</v>
      </c>
      <c r="X1162" s="127">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17036</v>
      </c>
      <c r="X1163" s="127">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17037</v>
      </c>
      <c r="X1164" s="127">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17038</v>
      </c>
      <c r="X1165" s="127">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17039</v>
      </c>
      <c r="X1166" s="127">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17040</v>
      </c>
      <c r="X1167" s="127">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17041</v>
      </c>
      <c r="X1168" s="127">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17042</v>
      </c>
      <c r="X1169" s="127">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17043</v>
      </c>
      <c r="X1170" s="127">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17044</v>
      </c>
      <c r="X1171" s="127">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17045</v>
      </c>
      <c r="X1172" s="127">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17046</v>
      </c>
      <c r="P1173" t="s">
        <v>533</v>
      </c>
      <c r="Q1173" t="s">
        <v>126</v>
      </c>
      <c r="R1173" t="s">
        <v>22287</v>
      </c>
      <c r="S1173" s="194" t="s">
        <v>235</v>
      </c>
      <c r="T1173" t="s">
        <v>64</v>
      </c>
      <c r="U1173" t="s">
        <v>48</v>
      </c>
      <c r="V1173" t="s">
        <v>49</v>
      </c>
      <c r="W1173" t="s">
        <v>22288</v>
      </c>
      <c r="X1173" s="127">
        <v>30156</v>
      </c>
      <c r="Y1173" t="s">
        <v>22289</v>
      </c>
      <c r="Z1173" s="127">
        <v>44379</v>
      </c>
      <c r="AA1173" s="127">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17047</v>
      </c>
      <c r="X1174" s="127">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17048</v>
      </c>
      <c r="X1175" s="127">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17049</v>
      </c>
      <c r="X1176" s="127">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17050</v>
      </c>
      <c r="X1177" s="127">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17051</v>
      </c>
      <c r="X1178" s="127">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17052</v>
      </c>
      <c r="X1179" s="127">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17053</v>
      </c>
      <c r="X1180" s="127">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17054</v>
      </c>
      <c r="X1181" s="127">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17055</v>
      </c>
      <c r="X1182" s="127">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17056</v>
      </c>
      <c r="X1183" s="127">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17059</v>
      </c>
      <c r="S1184" t="str">
        <f t="shared" si="13"/>
        <v>VILCAPAZA CCUNO, DARIO JOSE</v>
      </c>
      <c r="T1184" t="s">
        <v>64</v>
      </c>
      <c r="U1184" t="s">
        <v>48</v>
      </c>
      <c r="V1184" t="s">
        <v>49</v>
      </c>
      <c r="W1184" t="s">
        <v>17057</v>
      </c>
      <c r="X1184" s="127">
        <v>25949</v>
      </c>
      <c r="Y1184" t="s">
        <v>17058</v>
      </c>
      <c r="Z1184" s="127">
        <v>43891</v>
      </c>
      <c r="AB1184" t="s">
        <v>38</v>
      </c>
      <c r="AC1184" t="s">
        <v>39</v>
      </c>
      <c r="AD1184" t="s">
        <v>40</v>
      </c>
    </row>
    <row r="1185" spans="1:30" x14ac:dyDescent="0.25">
      <c r="A1185" t="s">
        <v>17060</v>
      </c>
      <c r="B1185" t="s">
        <v>27</v>
      </c>
      <c r="C1185" t="s">
        <v>28</v>
      </c>
      <c r="D1185" t="s">
        <v>29</v>
      </c>
      <c r="E1185" t="s">
        <v>30</v>
      </c>
      <c r="F1185" t="s">
        <v>9440</v>
      </c>
      <c r="G1185" t="s">
        <v>9441</v>
      </c>
      <c r="H1185" t="s">
        <v>9383</v>
      </c>
      <c r="I1185" t="s">
        <v>15397</v>
      </c>
      <c r="J1185" t="s">
        <v>17060</v>
      </c>
      <c r="K1185" t="s">
        <v>31</v>
      </c>
      <c r="L1185" t="s">
        <v>31</v>
      </c>
      <c r="M1185" t="s">
        <v>6446</v>
      </c>
      <c r="N1185" t="s">
        <v>61</v>
      </c>
      <c r="O1185" t="s">
        <v>17061</v>
      </c>
      <c r="P1185" t="s">
        <v>75</v>
      </c>
      <c r="Q1185" t="s">
        <v>22290</v>
      </c>
      <c r="R1185" t="s">
        <v>22291</v>
      </c>
      <c r="S1185" s="194" t="s">
        <v>235</v>
      </c>
      <c r="T1185" t="s">
        <v>64</v>
      </c>
      <c r="U1185" t="s">
        <v>719</v>
      </c>
      <c r="V1185" t="s">
        <v>49</v>
      </c>
      <c r="W1185" t="s">
        <v>22292</v>
      </c>
      <c r="X1185" s="127">
        <v>26909</v>
      </c>
      <c r="Y1185" t="s">
        <v>22293</v>
      </c>
      <c r="Z1185" s="127">
        <v>44256</v>
      </c>
      <c r="AA1185" s="127">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17062</v>
      </c>
      <c r="X1186" s="127">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17063</v>
      </c>
      <c r="X1187" s="127">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17064</v>
      </c>
      <c r="X1188" s="127">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17065</v>
      </c>
      <c r="X1189" s="127">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17066</v>
      </c>
      <c r="X1190" s="127">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17067</v>
      </c>
      <c r="X1191" s="127">
        <v>23621</v>
      </c>
      <c r="Y1191" t="s">
        <v>9551</v>
      </c>
      <c r="Z1191" s="127">
        <v>43374</v>
      </c>
      <c r="AA1191" s="127">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17068</v>
      </c>
      <c r="P1192" t="s">
        <v>307</v>
      </c>
      <c r="Q1192" t="s">
        <v>134</v>
      </c>
      <c r="R1192" t="s">
        <v>10208</v>
      </c>
      <c r="S1192" t="str">
        <f t="shared" si="13"/>
        <v>LLANOS PALOMINO, GLADIS MAGDALENA</v>
      </c>
      <c r="T1192" t="s">
        <v>59</v>
      </c>
      <c r="U1192" t="s">
        <v>37</v>
      </c>
      <c r="V1192" t="s">
        <v>49</v>
      </c>
      <c r="W1192" t="s">
        <v>17304</v>
      </c>
      <c r="X1192" s="127">
        <v>27539</v>
      </c>
      <c r="Y1192" t="s">
        <v>10209</v>
      </c>
      <c r="Z1192" s="127">
        <v>44419</v>
      </c>
      <c r="AA1192" s="127">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17069</v>
      </c>
      <c r="X1193" s="127">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17070</v>
      </c>
      <c r="X1194" s="127">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17071</v>
      </c>
      <c r="X1195" s="127">
        <v>25852</v>
      </c>
      <c r="Y1195" t="s">
        <v>9563</v>
      </c>
      <c r="Z1195" s="127">
        <v>44197</v>
      </c>
      <c r="AA1195" s="127">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17072</v>
      </c>
      <c r="P1196" t="s">
        <v>22294</v>
      </c>
      <c r="Q1196" t="s">
        <v>51</v>
      </c>
      <c r="R1196" t="s">
        <v>22295</v>
      </c>
      <c r="S1196" s="194" t="s">
        <v>235</v>
      </c>
      <c r="T1196" t="s">
        <v>64</v>
      </c>
      <c r="U1196" t="s">
        <v>48</v>
      </c>
      <c r="V1196" t="s">
        <v>49</v>
      </c>
      <c r="W1196" t="s">
        <v>22296</v>
      </c>
      <c r="X1196" s="127">
        <v>24280</v>
      </c>
      <c r="Y1196" t="s">
        <v>22297</v>
      </c>
      <c r="Z1196" s="127">
        <v>44256</v>
      </c>
      <c r="AA1196" s="127">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17073</v>
      </c>
      <c r="X1197" s="127">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17074</v>
      </c>
      <c r="X1198" s="127">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17075</v>
      </c>
      <c r="X1199" s="127">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17076</v>
      </c>
      <c r="X1200" s="127">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17077</v>
      </c>
      <c r="X1201" s="127">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17078</v>
      </c>
      <c r="X1202" s="127">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17079</v>
      </c>
      <c r="X1203" s="127">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17080</v>
      </c>
      <c r="X1204" s="127">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17081</v>
      </c>
      <c r="X1205" s="127">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17082</v>
      </c>
      <c r="X1206" s="127">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17083</v>
      </c>
      <c r="X1207" s="127">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17084</v>
      </c>
      <c r="X1208" s="127">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17085</v>
      </c>
      <c r="X1209" s="127">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17086</v>
      </c>
      <c r="X1210" s="127">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17087</v>
      </c>
      <c r="X1211" s="127">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17088</v>
      </c>
      <c r="X1212" s="127">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17089</v>
      </c>
      <c r="X1213" s="127">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17090</v>
      </c>
      <c r="X1214" s="127">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17091</v>
      </c>
      <c r="P1215" t="s">
        <v>159</v>
      </c>
      <c r="Q1215" t="s">
        <v>75</v>
      </c>
      <c r="R1215" t="s">
        <v>8934</v>
      </c>
      <c r="S1215" s="194" t="s">
        <v>235</v>
      </c>
      <c r="T1215" t="s">
        <v>64</v>
      </c>
      <c r="U1215" t="s">
        <v>48</v>
      </c>
      <c r="V1215" t="s">
        <v>49</v>
      </c>
      <c r="W1215" t="s">
        <v>22298</v>
      </c>
      <c r="X1215" s="127">
        <v>32769</v>
      </c>
      <c r="Y1215" t="s">
        <v>22299</v>
      </c>
      <c r="Z1215" s="127">
        <v>44470</v>
      </c>
      <c r="AA1215" s="127">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17092</v>
      </c>
      <c r="X1216" s="127">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17093</v>
      </c>
      <c r="X1217" s="127">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17094</v>
      </c>
      <c r="X1218" s="127">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17095</v>
      </c>
      <c r="X1219" s="127">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17096</v>
      </c>
      <c r="X1220" s="127">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17097</v>
      </c>
      <c r="X1221" s="127">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17098</v>
      </c>
      <c r="X1222" s="127">
        <v>22891</v>
      </c>
      <c r="Y1222" t="s">
        <v>9641</v>
      </c>
      <c r="AB1222" t="s">
        <v>38</v>
      </c>
      <c r="AC1222" t="s">
        <v>39</v>
      </c>
      <c r="AD1222" t="s">
        <v>40</v>
      </c>
    </row>
    <row r="1223" spans="1:30" x14ac:dyDescent="0.25">
      <c r="A1223" t="s">
        <v>17099</v>
      </c>
      <c r="B1223" t="s">
        <v>27</v>
      </c>
      <c r="C1223" t="s">
        <v>28</v>
      </c>
      <c r="D1223" t="s">
        <v>29</v>
      </c>
      <c r="E1223" t="s">
        <v>30</v>
      </c>
      <c r="F1223" t="s">
        <v>9549</v>
      </c>
      <c r="G1223" t="s">
        <v>9550</v>
      </c>
      <c r="H1223" t="s">
        <v>9383</v>
      </c>
      <c r="I1223" t="s">
        <v>15400</v>
      </c>
      <c r="J1223" t="s">
        <v>17099</v>
      </c>
      <c r="K1223" t="s">
        <v>31</v>
      </c>
      <c r="L1223" t="s">
        <v>31</v>
      </c>
      <c r="M1223" t="s">
        <v>6446</v>
      </c>
      <c r="N1223" t="s">
        <v>61</v>
      </c>
      <c r="O1223" t="s">
        <v>17061</v>
      </c>
      <c r="P1223" t="s">
        <v>126</v>
      </c>
      <c r="Q1223" t="s">
        <v>826</v>
      </c>
      <c r="R1223" t="s">
        <v>22300</v>
      </c>
      <c r="S1223" s="194" t="s">
        <v>235</v>
      </c>
      <c r="T1223" t="s">
        <v>64</v>
      </c>
      <c r="U1223" t="s">
        <v>784</v>
      </c>
      <c r="V1223" t="s">
        <v>49</v>
      </c>
      <c r="W1223" t="s">
        <v>22301</v>
      </c>
      <c r="X1223" s="127">
        <v>30700</v>
      </c>
      <c r="Y1223" t="s">
        <v>22302</v>
      </c>
      <c r="Z1223" s="127">
        <v>44256</v>
      </c>
      <c r="AA1223" s="127">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17100</v>
      </c>
      <c r="X1224" s="127">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17101</v>
      </c>
      <c r="X1225" s="127">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17102</v>
      </c>
      <c r="X1226" s="127">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17103</v>
      </c>
      <c r="X1227" s="127">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17104</v>
      </c>
      <c r="X1228" s="127">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17105</v>
      </c>
      <c r="X1229" s="127">
        <v>22689</v>
      </c>
      <c r="Y1229" t="s">
        <v>9658</v>
      </c>
      <c r="Z1229" s="127">
        <v>43525</v>
      </c>
      <c r="AA1229" s="127">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17106</v>
      </c>
      <c r="X1230" s="127">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17107</v>
      </c>
      <c r="X1231" s="127">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17108</v>
      </c>
      <c r="X1232" s="127">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17109</v>
      </c>
      <c r="P1233" t="s">
        <v>273</v>
      </c>
      <c r="Q1233" t="s">
        <v>113</v>
      </c>
      <c r="R1233" t="s">
        <v>22303</v>
      </c>
      <c r="S1233" s="194" t="s">
        <v>235</v>
      </c>
      <c r="T1233" t="s">
        <v>64</v>
      </c>
      <c r="U1233" t="s">
        <v>48</v>
      </c>
      <c r="V1233" t="s">
        <v>49</v>
      </c>
      <c r="W1233" t="s">
        <v>22304</v>
      </c>
      <c r="X1233" s="127">
        <v>31577</v>
      </c>
      <c r="Y1233" t="s">
        <v>22305</v>
      </c>
      <c r="Z1233" s="127">
        <v>44256</v>
      </c>
      <c r="AA1233" s="127">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17110</v>
      </c>
      <c r="X1234" s="127">
        <v>26625</v>
      </c>
      <c r="Y1234" t="s">
        <v>9670</v>
      </c>
      <c r="Z1234" s="127">
        <v>44197</v>
      </c>
      <c r="AA1234" s="127">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17111</v>
      </c>
      <c r="X1235" s="127">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17112</v>
      </c>
      <c r="X1236" s="127">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17113</v>
      </c>
      <c r="X1237" s="127">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17114</v>
      </c>
      <c r="X1238" s="127">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17115</v>
      </c>
      <c r="X1239" s="127">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17116</v>
      </c>
      <c r="X1240" s="127">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17117</v>
      </c>
      <c r="X1241" s="127">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17118</v>
      </c>
      <c r="X1242" s="127">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17119</v>
      </c>
      <c r="X1243" s="127">
        <v>24193</v>
      </c>
      <c r="Y1243" t="s">
        <v>9693</v>
      </c>
      <c r="AB1243" t="s">
        <v>38</v>
      </c>
      <c r="AC1243" t="s">
        <v>39</v>
      </c>
      <c r="AD1243" t="s">
        <v>40</v>
      </c>
    </row>
    <row r="1244" spans="1:30" x14ac:dyDescent="0.25">
      <c r="A1244" t="s">
        <v>17120</v>
      </c>
      <c r="B1244" t="s">
        <v>27</v>
      </c>
      <c r="C1244" t="s">
        <v>28</v>
      </c>
      <c r="D1244" t="s">
        <v>29</v>
      </c>
      <c r="E1244" t="s">
        <v>30</v>
      </c>
      <c r="F1244" t="s">
        <v>9655</v>
      </c>
      <c r="G1244" t="s">
        <v>9656</v>
      </c>
      <c r="H1244" t="s">
        <v>9383</v>
      </c>
      <c r="I1244" t="s">
        <v>15405</v>
      </c>
      <c r="J1244" t="s">
        <v>17120</v>
      </c>
      <c r="K1244" t="s">
        <v>31</v>
      </c>
      <c r="L1244" t="s">
        <v>31</v>
      </c>
      <c r="M1244" t="s">
        <v>6446</v>
      </c>
      <c r="N1244" t="s">
        <v>61</v>
      </c>
      <c r="O1244" t="s">
        <v>17061</v>
      </c>
      <c r="P1244" t="s">
        <v>106</v>
      </c>
      <c r="Q1244" t="s">
        <v>22306</v>
      </c>
      <c r="R1244" t="s">
        <v>989</v>
      </c>
      <c r="S1244" s="194" t="s">
        <v>235</v>
      </c>
      <c r="T1244" t="s">
        <v>64</v>
      </c>
      <c r="U1244" t="s">
        <v>47</v>
      </c>
      <c r="V1244" t="s">
        <v>49</v>
      </c>
      <c r="W1244" t="s">
        <v>22307</v>
      </c>
      <c r="X1244" s="127">
        <v>33354</v>
      </c>
      <c r="Y1244" t="s">
        <v>22308</v>
      </c>
      <c r="Z1244" s="127">
        <v>44256</v>
      </c>
      <c r="AA1244" s="127">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17121</v>
      </c>
      <c r="X1245" s="127">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17122</v>
      </c>
      <c r="X1246" s="127">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17123</v>
      </c>
      <c r="X1247" s="127">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17124</v>
      </c>
      <c r="X1248" s="127">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17125</v>
      </c>
      <c r="X1249" s="127">
        <v>23420</v>
      </c>
      <c r="Y1249" t="s">
        <v>9708</v>
      </c>
      <c r="Z1249" s="127">
        <v>44197</v>
      </c>
      <c r="AA1249" s="127">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17126</v>
      </c>
      <c r="X1250" s="127">
        <v>23846</v>
      </c>
      <c r="Y1250" t="s">
        <v>11762</v>
      </c>
      <c r="Z1250" s="127">
        <v>43525</v>
      </c>
      <c r="AA1250" s="127">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17127</v>
      </c>
      <c r="P1251" t="s">
        <v>200</v>
      </c>
      <c r="Q1251" t="s">
        <v>35</v>
      </c>
      <c r="R1251" t="s">
        <v>980</v>
      </c>
      <c r="S1251" s="194" t="s">
        <v>235</v>
      </c>
      <c r="T1251" t="s">
        <v>64</v>
      </c>
      <c r="U1251" t="s">
        <v>48</v>
      </c>
      <c r="V1251" t="s">
        <v>49</v>
      </c>
      <c r="W1251" t="s">
        <v>22309</v>
      </c>
      <c r="X1251" s="127">
        <v>30263</v>
      </c>
      <c r="Y1251" t="s">
        <v>22310</v>
      </c>
      <c r="Z1251" s="127">
        <v>44256</v>
      </c>
      <c r="AA1251" s="127">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16198</v>
      </c>
      <c r="W1252" t="s">
        <v>17128</v>
      </c>
      <c r="X1252" s="127">
        <v>29259</v>
      </c>
      <c r="Y1252" t="s">
        <v>9715</v>
      </c>
      <c r="Z1252" s="127">
        <v>44213</v>
      </c>
      <c r="AA1252" s="127">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17129</v>
      </c>
      <c r="X1253" s="127">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17130</v>
      </c>
      <c r="X1254" s="127">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17131</v>
      </c>
      <c r="P1255" t="s">
        <v>204</v>
      </c>
      <c r="Q1255" t="s">
        <v>58</v>
      </c>
      <c r="R1255" t="s">
        <v>22311</v>
      </c>
      <c r="S1255" s="194" t="s">
        <v>235</v>
      </c>
      <c r="T1255" t="s">
        <v>64</v>
      </c>
      <c r="U1255" t="s">
        <v>48</v>
      </c>
      <c r="V1255" t="s">
        <v>49</v>
      </c>
      <c r="W1255" t="s">
        <v>22312</v>
      </c>
      <c r="X1255" s="127">
        <v>30792</v>
      </c>
      <c r="Y1255" t="s">
        <v>22313</v>
      </c>
      <c r="Z1255" s="127">
        <v>44256</v>
      </c>
      <c r="AA1255" s="127">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17132</v>
      </c>
      <c r="X1256" s="127">
        <v>24974</v>
      </c>
      <c r="Y1256" t="s">
        <v>9725</v>
      </c>
      <c r="Z1256" s="127">
        <v>44197</v>
      </c>
      <c r="AA1256" s="127">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17133</v>
      </c>
      <c r="X1257" s="127">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17134</v>
      </c>
      <c r="X1258" s="127">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17135</v>
      </c>
      <c r="X1259" s="127">
        <v>21987</v>
      </c>
      <c r="Y1259" t="s">
        <v>258</v>
      </c>
      <c r="Z1259" s="127">
        <v>44197</v>
      </c>
      <c r="AA1259" s="127">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17136</v>
      </c>
      <c r="X1260" s="127">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17137</v>
      </c>
      <c r="X1261" s="127">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17138</v>
      </c>
      <c r="X1262" s="127">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22314</v>
      </c>
      <c r="Q1263" t="s">
        <v>687</v>
      </c>
      <c r="R1263" t="s">
        <v>22315</v>
      </c>
      <c r="S1263" s="194" t="s">
        <v>235</v>
      </c>
      <c r="T1263" t="s">
        <v>64</v>
      </c>
      <c r="U1263" t="s">
        <v>48</v>
      </c>
      <c r="V1263" t="s">
        <v>49</v>
      </c>
      <c r="W1263" t="s">
        <v>22316</v>
      </c>
      <c r="X1263" s="127">
        <v>24709</v>
      </c>
      <c r="Y1263" t="s">
        <v>22317</v>
      </c>
      <c r="Z1263" s="127">
        <v>44256</v>
      </c>
      <c r="AA1263" s="127">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17139</v>
      </c>
      <c r="X1264" s="127">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17140</v>
      </c>
      <c r="X1265" s="127">
        <v>25211</v>
      </c>
      <c r="Y1265" t="s">
        <v>13169</v>
      </c>
      <c r="Z1265" s="127">
        <v>43525</v>
      </c>
      <c r="AA1265" s="127">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17141</v>
      </c>
      <c r="X1266" s="127">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17142</v>
      </c>
      <c r="X1267" s="127">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17143</v>
      </c>
      <c r="X1268" s="127">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17144</v>
      </c>
      <c r="P1269" t="s">
        <v>584</v>
      </c>
      <c r="Q1269" t="s">
        <v>344</v>
      </c>
      <c r="R1269" t="s">
        <v>22318</v>
      </c>
      <c r="S1269" s="194" t="s">
        <v>235</v>
      </c>
      <c r="T1269" t="s">
        <v>64</v>
      </c>
      <c r="U1269" t="s">
        <v>48</v>
      </c>
      <c r="V1269" t="s">
        <v>49</v>
      </c>
      <c r="W1269" t="s">
        <v>22319</v>
      </c>
      <c r="X1269" s="127">
        <v>31761</v>
      </c>
      <c r="Y1269" t="s">
        <v>22320</v>
      </c>
      <c r="Z1269" s="127">
        <v>44351</v>
      </c>
      <c r="AA1269" s="127">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17145</v>
      </c>
      <c r="X1270" s="127">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17146</v>
      </c>
      <c r="X1271" s="127">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17147</v>
      </c>
      <c r="X1272" s="127">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17607</v>
      </c>
      <c r="X1273" s="127">
        <v>23603</v>
      </c>
      <c r="Y1273" t="s">
        <v>10957</v>
      </c>
      <c r="Z1273" s="127">
        <v>44256</v>
      </c>
      <c r="AA1273" s="127">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17148</v>
      </c>
      <c r="P1274" t="s">
        <v>411</v>
      </c>
      <c r="Q1274" t="s">
        <v>519</v>
      </c>
      <c r="R1274" t="s">
        <v>8568</v>
      </c>
      <c r="S1274" t="str">
        <f t="shared" si="15"/>
        <v>BUSTINZA MENDIZABAL, RUTH</v>
      </c>
      <c r="T1274" t="s">
        <v>36</v>
      </c>
      <c r="U1274" t="s">
        <v>37</v>
      </c>
      <c r="V1274" t="s">
        <v>49</v>
      </c>
      <c r="W1274" t="s">
        <v>17187</v>
      </c>
      <c r="X1274" s="127">
        <v>24444</v>
      </c>
      <c r="Y1274" t="s">
        <v>9893</v>
      </c>
      <c r="Z1274" s="127">
        <v>44256</v>
      </c>
      <c r="AA1274" s="127">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17149</v>
      </c>
      <c r="X1275" s="127">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17150</v>
      </c>
      <c r="X1276" s="127">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17151</v>
      </c>
      <c r="X1277" s="127">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17152</v>
      </c>
      <c r="X1278" s="127">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17153</v>
      </c>
      <c r="X1279" s="127">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17154</v>
      </c>
      <c r="X1280" s="127">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17155</v>
      </c>
      <c r="X1281" s="127">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17156</v>
      </c>
      <c r="X1282" s="127">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17157</v>
      </c>
      <c r="X1283" s="127">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17158</v>
      </c>
      <c r="X1284" s="127">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17159</v>
      </c>
      <c r="X1285" s="127">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17160</v>
      </c>
      <c r="X1286" s="127">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17161</v>
      </c>
      <c r="X1287" s="127">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17162</v>
      </c>
      <c r="X1288" s="127">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17163</v>
      </c>
      <c r="X1289" s="127">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17164</v>
      </c>
      <c r="X1290" s="127">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17165</v>
      </c>
      <c r="X1291" s="127">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17166</v>
      </c>
      <c r="X1292" s="127">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17167</v>
      </c>
      <c r="X1293" s="127">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94" t="s">
        <v>235</v>
      </c>
      <c r="T1294" t="s">
        <v>64</v>
      </c>
      <c r="U1294" t="s">
        <v>48</v>
      </c>
      <c r="V1294" t="s">
        <v>49</v>
      </c>
      <c r="W1294" t="s">
        <v>22321</v>
      </c>
      <c r="X1294" s="127">
        <v>28625</v>
      </c>
      <c r="Y1294" t="s">
        <v>22322</v>
      </c>
      <c r="Z1294" s="127">
        <v>44256</v>
      </c>
      <c r="AA1294" s="127">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17169</v>
      </c>
      <c r="W1295" t="s">
        <v>17168</v>
      </c>
      <c r="X1295" s="127">
        <v>24798</v>
      </c>
      <c r="Y1295" t="s">
        <v>9847</v>
      </c>
      <c r="Z1295" s="127">
        <v>43466</v>
      </c>
      <c r="AA1295" s="127">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17170</v>
      </c>
      <c r="P1296" t="s">
        <v>111</v>
      </c>
      <c r="Q1296" t="s">
        <v>295</v>
      </c>
      <c r="R1296" t="s">
        <v>22323</v>
      </c>
      <c r="S1296" s="194" t="s">
        <v>235</v>
      </c>
      <c r="T1296" t="s">
        <v>64</v>
      </c>
      <c r="U1296" t="s">
        <v>48</v>
      </c>
      <c r="V1296" t="s">
        <v>49</v>
      </c>
      <c r="W1296" t="s">
        <v>22324</v>
      </c>
      <c r="X1296" s="127">
        <v>32778</v>
      </c>
      <c r="Y1296" t="s">
        <v>22325</v>
      </c>
      <c r="Z1296" s="127">
        <v>44256</v>
      </c>
      <c r="AA1296" s="127">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17171</v>
      </c>
      <c r="X1297" s="127">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17172</v>
      </c>
      <c r="P1298" t="s">
        <v>284</v>
      </c>
      <c r="Q1298" t="s">
        <v>67</v>
      </c>
      <c r="R1298" t="s">
        <v>909</v>
      </c>
      <c r="S1298" s="194" t="s">
        <v>235</v>
      </c>
      <c r="T1298" t="s">
        <v>64</v>
      </c>
      <c r="U1298" t="s">
        <v>48</v>
      </c>
      <c r="V1298" t="s">
        <v>49</v>
      </c>
      <c r="W1298" t="s">
        <v>22326</v>
      </c>
      <c r="X1298" s="127">
        <v>30015</v>
      </c>
      <c r="Y1298" t="s">
        <v>22327</v>
      </c>
      <c r="Z1298" s="127">
        <v>44393</v>
      </c>
      <c r="AA1298" s="127">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17173</v>
      </c>
      <c r="X1299" s="127">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17174</v>
      </c>
      <c r="P1300" t="s">
        <v>121</v>
      </c>
      <c r="Q1300" t="s">
        <v>169</v>
      </c>
      <c r="R1300" t="s">
        <v>905</v>
      </c>
      <c r="S1300" s="194" t="s">
        <v>235</v>
      </c>
      <c r="T1300" t="s">
        <v>64</v>
      </c>
      <c r="U1300" t="s">
        <v>48</v>
      </c>
      <c r="V1300" t="s">
        <v>49</v>
      </c>
      <c r="W1300" t="s">
        <v>22328</v>
      </c>
      <c r="X1300" s="127">
        <v>27910</v>
      </c>
      <c r="Y1300" t="s">
        <v>22329</v>
      </c>
      <c r="Z1300" s="127">
        <v>44323</v>
      </c>
      <c r="AA1300" s="127">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17175</v>
      </c>
      <c r="X1301" s="127">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17176</v>
      </c>
      <c r="X1302" s="127">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17177</v>
      </c>
      <c r="X1303" s="127">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17178</v>
      </c>
      <c r="X1304" s="127">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17179</v>
      </c>
      <c r="X1305" s="127">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17180</v>
      </c>
      <c r="X1306" s="127">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17181</v>
      </c>
      <c r="X1307" s="127">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17182</v>
      </c>
      <c r="X1308" s="127">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17183</v>
      </c>
      <c r="X1309" s="127">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17184</v>
      </c>
      <c r="X1310" s="127">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17185</v>
      </c>
      <c r="X1311" s="127">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17186</v>
      </c>
      <c r="X1312" s="127">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17187</v>
      </c>
      <c r="X1313" s="127">
        <v>24444</v>
      </c>
      <c r="Y1313" t="s">
        <v>9893</v>
      </c>
      <c r="Z1313" s="127">
        <v>44256</v>
      </c>
      <c r="AA1313" s="127">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17188</v>
      </c>
      <c r="P1314" t="s">
        <v>584</v>
      </c>
      <c r="Q1314" t="s">
        <v>344</v>
      </c>
      <c r="R1314" t="s">
        <v>22318</v>
      </c>
      <c r="S1314" s="194" t="s">
        <v>235</v>
      </c>
      <c r="T1314" t="s">
        <v>64</v>
      </c>
      <c r="U1314" t="s">
        <v>48</v>
      </c>
      <c r="V1314" t="s">
        <v>49</v>
      </c>
      <c r="W1314" t="s">
        <v>22319</v>
      </c>
      <c r="X1314" s="127">
        <v>31761</v>
      </c>
      <c r="Y1314" t="s">
        <v>22320</v>
      </c>
      <c r="Z1314" s="127">
        <v>44256</v>
      </c>
      <c r="AA1314" s="127">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22330</v>
      </c>
      <c r="R1315" t="s">
        <v>22331</v>
      </c>
      <c r="S1315" s="194" t="s">
        <v>235</v>
      </c>
      <c r="T1315" t="s">
        <v>64</v>
      </c>
      <c r="U1315" t="s">
        <v>48</v>
      </c>
      <c r="V1315" t="s">
        <v>49</v>
      </c>
      <c r="W1315" t="s">
        <v>22332</v>
      </c>
      <c r="X1315" s="127">
        <v>27155</v>
      </c>
      <c r="Y1315" t="s">
        <v>22333</v>
      </c>
      <c r="Z1315" s="127">
        <v>44256</v>
      </c>
      <c r="AA1315" s="127">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17189</v>
      </c>
      <c r="X1316" s="127">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17190</v>
      </c>
      <c r="X1317" s="127">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17191</v>
      </c>
      <c r="X1318" s="127">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17192</v>
      </c>
      <c r="X1319" s="127">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17193</v>
      </c>
      <c r="X1320" s="127">
        <v>26016</v>
      </c>
      <c r="Y1320" t="s">
        <v>9913</v>
      </c>
      <c r="AB1320" t="s">
        <v>38</v>
      </c>
      <c r="AC1320" t="s">
        <v>39</v>
      </c>
      <c r="AD1320" t="s">
        <v>40</v>
      </c>
    </row>
    <row r="1321" spans="1:30" x14ac:dyDescent="0.25">
      <c r="A1321" t="s">
        <v>17194</v>
      </c>
      <c r="B1321" t="s">
        <v>27</v>
      </c>
      <c r="C1321" t="s">
        <v>28</v>
      </c>
      <c r="D1321" t="s">
        <v>29</v>
      </c>
      <c r="E1321" t="s">
        <v>30</v>
      </c>
      <c r="F1321" t="s">
        <v>9781</v>
      </c>
      <c r="G1321" t="s">
        <v>9782</v>
      </c>
      <c r="H1321" t="s">
        <v>9383</v>
      </c>
      <c r="I1321" t="s">
        <v>15410</v>
      </c>
      <c r="J1321" t="s">
        <v>17194</v>
      </c>
      <c r="K1321" t="s">
        <v>31</v>
      </c>
      <c r="L1321" t="s">
        <v>31</v>
      </c>
      <c r="M1321" t="s">
        <v>6446</v>
      </c>
      <c r="N1321" t="s">
        <v>61</v>
      </c>
      <c r="O1321" t="s">
        <v>17061</v>
      </c>
      <c r="P1321" t="s">
        <v>75</v>
      </c>
      <c r="Q1321" t="s">
        <v>22290</v>
      </c>
      <c r="R1321" t="s">
        <v>22291</v>
      </c>
      <c r="S1321" s="194" t="s">
        <v>235</v>
      </c>
      <c r="T1321" t="s">
        <v>64</v>
      </c>
      <c r="U1321" t="s">
        <v>16036</v>
      </c>
      <c r="V1321" t="s">
        <v>49</v>
      </c>
      <c r="W1321" t="s">
        <v>22292</v>
      </c>
      <c r="X1321" s="127">
        <v>26909</v>
      </c>
      <c r="Y1321" t="s">
        <v>22293</v>
      </c>
      <c r="Z1321" s="127">
        <v>44256</v>
      </c>
      <c r="AA1321" s="127">
        <v>44561</v>
      </c>
      <c r="AB1321" t="s">
        <v>119</v>
      </c>
      <c r="AC1321" t="s">
        <v>6628</v>
      </c>
      <c r="AD1321" t="s">
        <v>40</v>
      </c>
    </row>
    <row r="1322" spans="1:30" x14ac:dyDescent="0.25">
      <c r="A1322" t="s">
        <v>17195</v>
      </c>
      <c r="B1322" t="s">
        <v>27</v>
      </c>
      <c r="C1322" t="s">
        <v>28</v>
      </c>
      <c r="D1322" t="s">
        <v>29</v>
      </c>
      <c r="E1322" t="s">
        <v>30</v>
      </c>
      <c r="F1322" t="s">
        <v>9781</v>
      </c>
      <c r="G1322" t="s">
        <v>9782</v>
      </c>
      <c r="H1322" t="s">
        <v>9383</v>
      </c>
      <c r="I1322" t="s">
        <v>15410</v>
      </c>
      <c r="J1322" t="s">
        <v>17195</v>
      </c>
      <c r="K1322" t="s">
        <v>31</v>
      </c>
      <c r="L1322" t="s">
        <v>31</v>
      </c>
      <c r="M1322" t="s">
        <v>15429</v>
      </c>
      <c r="N1322" t="s">
        <v>61</v>
      </c>
      <c r="O1322" t="s">
        <v>17061</v>
      </c>
      <c r="P1322" t="s">
        <v>135</v>
      </c>
      <c r="Q1322" t="s">
        <v>584</v>
      </c>
      <c r="R1322" t="s">
        <v>893</v>
      </c>
      <c r="S1322" s="194" t="s">
        <v>235</v>
      </c>
      <c r="T1322" t="s">
        <v>64</v>
      </c>
      <c r="U1322" t="s">
        <v>48</v>
      </c>
      <c r="V1322" t="s">
        <v>49</v>
      </c>
      <c r="W1322" t="s">
        <v>22334</v>
      </c>
      <c r="X1322" s="127">
        <v>26300</v>
      </c>
      <c r="Y1322" t="s">
        <v>22335</v>
      </c>
      <c r="Z1322" s="127">
        <v>44259</v>
      </c>
      <c r="AA1322" s="127">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17196</v>
      </c>
      <c r="X1323" s="127">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17197</v>
      </c>
      <c r="X1324" s="127">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17198</v>
      </c>
      <c r="X1325" s="127">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17199</v>
      </c>
      <c r="X1326" s="127">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17200</v>
      </c>
      <c r="X1327" s="127">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17201</v>
      </c>
      <c r="X1328" s="127">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17202</v>
      </c>
      <c r="X1329" s="127">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17203</v>
      </c>
      <c r="X1330" s="127">
        <v>22867</v>
      </c>
      <c r="Y1330" t="s">
        <v>9940</v>
      </c>
      <c r="Z1330" s="127">
        <v>43374</v>
      </c>
      <c r="AA1330" s="127">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17204</v>
      </c>
      <c r="X1331" s="127">
        <v>22448</v>
      </c>
      <c r="Y1331" t="s">
        <v>9943</v>
      </c>
      <c r="Z1331" s="127">
        <v>43374</v>
      </c>
      <c r="AA1331" s="127">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17205</v>
      </c>
      <c r="X1332" s="127">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17206</v>
      </c>
      <c r="X1333" s="127">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17207</v>
      </c>
      <c r="X1334" s="127">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17208</v>
      </c>
      <c r="X1335" s="127">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22336</v>
      </c>
      <c r="S1336" s="194" t="s">
        <v>235</v>
      </c>
      <c r="T1336" t="s">
        <v>64</v>
      </c>
      <c r="U1336" t="s">
        <v>48</v>
      </c>
      <c r="V1336" t="s">
        <v>49</v>
      </c>
      <c r="W1336" t="s">
        <v>22337</v>
      </c>
      <c r="X1336" s="127">
        <v>34307</v>
      </c>
      <c r="Y1336" t="s">
        <v>22338</v>
      </c>
      <c r="Z1336" s="127">
        <v>44256</v>
      </c>
      <c r="AA1336" s="127">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17209</v>
      </c>
      <c r="X1337" s="127">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17210</v>
      </c>
      <c r="X1338" s="127">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17211</v>
      </c>
      <c r="X1339" s="127">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17212</v>
      </c>
      <c r="X1340" s="127">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17213</v>
      </c>
      <c r="X1341" s="127">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17214</v>
      </c>
      <c r="X1342" s="127">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17215</v>
      </c>
      <c r="X1343" s="127">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17216</v>
      </c>
      <c r="X1344" s="127">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17217</v>
      </c>
      <c r="X1345" s="127">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17218</v>
      </c>
      <c r="P1346" t="s">
        <v>76</v>
      </c>
      <c r="Q1346" t="s">
        <v>277</v>
      </c>
      <c r="R1346" t="s">
        <v>22339</v>
      </c>
      <c r="S1346" s="194" t="s">
        <v>235</v>
      </c>
      <c r="T1346" t="s">
        <v>64</v>
      </c>
      <c r="U1346" t="s">
        <v>48</v>
      </c>
      <c r="V1346" t="s">
        <v>49</v>
      </c>
      <c r="W1346" t="s">
        <v>22340</v>
      </c>
      <c r="X1346" s="127">
        <v>32524</v>
      </c>
      <c r="Y1346" t="s">
        <v>22341</v>
      </c>
      <c r="Z1346" s="127">
        <v>44256</v>
      </c>
      <c r="AA1346" s="127">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17219</v>
      </c>
      <c r="X1347" s="127">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17220</v>
      </c>
      <c r="X1348" s="127">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17221</v>
      </c>
      <c r="X1349" s="127">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17222</v>
      </c>
      <c r="X1350" s="127">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17223</v>
      </c>
      <c r="X1351" s="127">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17224</v>
      </c>
      <c r="X1352" s="127">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17225</v>
      </c>
      <c r="X1353" s="127">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17226</v>
      </c>
      <c r="P1354" t="s">
        <v>75</v>
      </c>
      <c r="Q1354" t="s">
        <v>341</v>
      </c>
      <c r="R1354" t="s">
        <v>22342</v>
      </c>
      <c r="S1354" s="194" t="s">
        <v>235</v>
      </c>
      <c r="T1354" t="s">
        <v>64</v>
      </c>
      <c r="U1354" t="s">
        <v>48</v>
      </c>
      <c r="V1354" t="s">
        <v>49</v>
      </c>
      <c r="W1354" t="s">
        <v>22343</v>
      </c>
      <c r="X1354" s="127">
        <v>31877</v>
      </c>
      <c r="Y1354" t="s">
        <v>22344</v>
      </c>
      <c r="Z1354" s="127">
        <v>44267</v>
      </c>
      <c r="AA1354" s="127">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17227</v>
      </c>
      <c r="X1355" s="127">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17228</v>
      </c>
      <c r="X1356" s="127">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17229</v>
      </c>
      <c r="X1357" s="127">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17230</v>
      </c>
      <c r="X1358" s="127">
        <v>24787</v>
      </c>
      <c r="Y1358" t="s">
        <v>10009</v>
      </c>
      <c r="Z1358" s="127">
        <v>44197</v>
      </c>
      <c r="AA1358" s="127">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17231</v>
      </c>
      <c r="P1359" t="s">
        <v>76</v>
      </c>
      <c r="Q1359" t="s">
        <v>22345</v>
      </c>
      <c r="R1359" t="s">
        <v>22346</v>
      </c>
      <c r="S1359" s="194" t="s">
        <v>235</v>
      </c>
      <c r="T1359" t="s">
        <v>64</v>
      </c>
      <c r="U1359" t="s">
        <v>48</v>
      </c>
      <c r="V1359" t="s">
        <v>49</v>
      </c>
      <c r="W1359" t="s">
        <v>22347</v>
      </c>
      <c r="X1359" s="127">
        <v>29489</v>
      </c>
      <c r="Y1359" t="s">
        <v>22348</v>
      </c>
      <c r="Z1359" s="127">
        <v>44256</v>
      </c>
      <c r="AA1359" s="127">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17232</v>
      </c>
      <c r="X1360" s="127">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17233</v>
      </c>
      <c r="X1361" s="127">
        <v>25336</v>
      </c>
      <c r="Y1361" t="s">
        <v>10015</v>
      </c>
      <c r="AB1361" t="s">
        <v>38</v>
      </c>
      <c r="AC1361" t="s">
        <v>39</v>
      </c>
      <c r="AD1361" t="s">
        <v>40</v>
      </c>
    </row>
    <row r="1362" spans="1:30" x14ac:dyDescent="0.25">
      <c r="A1362" t="s">
        <v>17234</v>
      </c>
      <c r="B1362" t="s">
        <v>27</v>
      </c>
      <c r="C1362" t="s">
        <v>28</v>
      </c>
      <c r="D1362" t="s">
        <v>29</v>
      </c>
      <c r="E1362" t="s">
        <v>30</v>
      </c>
      <c r="F1362" t="s">
        <v>9937</v>
      </c>
      <c r="G1362" t="s">
        <v>9938</v>
      </c>
      <c r="H1362" t="s">
        <v>9383</v>
      </c>
      <c r="I1362" t="s">
        <v>15415</v>
      </c>
      <c r="J1362" t="s">
        <v>17234</v>
      </c>
      <c r="K1362" t="s">
        <v>31</v>
      </c>
      <c r="L1362" t="s">
        <v>31</v>
      </c>
      <c r="M1362" t="s">
        <v>6446</v>
      </c>
      <c r="N1362" t="s">
        <v>61</v>
      </c>
      <c r="O1362" t="s">
        <v>17061</v>
      </c>
      <c r="P1362" t="s">
        <v>143</v>
      </c>
      <c r="Q1362" t="s">
        <v>298</v>
      </c>
      <c r="R1362" t="s">
        <v>22349</v>
      </c>
      <c r="S1362" s="194" t="s">
        <v>235</v>
      </c>
      <c r="T1362" t="s">
        <v>64</v>
      </c>
      <c r="U1362" t="s">
        <v>784</v>
      </c>
      <c r="V1362" t="s">
        <v>49</v>
      </c>
      <c r="W1362" t="s">
        <v>22350</v>
      </c>
      <c r="X1362" s="127">
        <v>31158</v>
      </c>
      <c r="Y1362" t="s">
        <v>22351</v>
      </c>
      <c r="Z1362" s="127">
        <v>44256</v>
      </c>
      <c r="AA1362" s="127">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17235</v>
      </c>
      <c r="X1363" s="127">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17236</v>
      </c>
      <c r="X1364" s="127">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17237</v>
      </c>
      <c r="X1365" s="127">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17238</v>
      </c>
      <c r="X1366" s="127">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17239</v>
      </c>
      <c r="X1367" s="127">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17240</v>
      </c>
      <c r="X1368" s="127">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17241</v>
      </c>
      <c r="X1369" s="127">
        <v>26308</v>
      </c>
      <c r="Y1369" t="s">
        <v>10035</v>
      </c>
      <c r="Z1369" s="127">
        <v>43525</v>
      </c>
      <c r="AA1369" s="127">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17242</v>
      </c>
      <c r="X1370" s="127">
        <v>28364</v>
      </c>
      <c r="Y1370" t="s">
        <v>10038</v>
      </c>
      <c r="Z1370" s="127">
        <v>43525</v>
      </c>
      <c r="AA1370" s="127">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17243</v>
      </c>
      <c r="X1371" s="127">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17244</v>
      </c>
      <c r="X1372" s="127">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17245</v>
      </c>
      <c r="P1373" t="s">
        <v>58</v>
      </c>
      <c r="Q1373" t="s">
        <v>126</v>
      </c>
      <c r="R1373" t="s">
        <v>22352</v>
      </c>
      <c r="S1373" s="194" t="s">
        <v>235</v>
      </c>
      <c r="T1373" t="s">
        <v>64</v>
      </c>
      <c r="U1373" t="s">
        <v>48</v>
      </c>
      <c r="V1373" t="s">
        <v>49</v>
      </c>
      <c r="W1373" t="s">
        <v>22353</v>
      </c>
      <c r="X1373" s="127">
        <v>34614</v>
      </c>
      <c r="Y1373" t="s">
        <v>22354</v>
      </c>
      <c r="Z1373" s="127">
        <v>44323</v>
      </c>
      <c r="AA1373" s="127">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17246</v>
      </c>
      <c r="P1374" t="s">
        <v>6634</v>
      </c>
      <c r="Q1374" t="s">
        <v>10191</v>
      </c>
      <c r="R1374" t="s">
        <v>10192</v>
      </c>
      <c r="S1374" t="str">
        <f t="shared" si="16"/>
        <v>MAYDANA YTURRIAGA, ELVA YARMILA</v>
      </c>
      <c r="T1374" t="s">
        <v>316</v>
      </c>
      <c r="U1374" t="s">
        <v>48</v>
      </c>
      <c r="V1374" t="s">
        <v>49</v>
      </c>
      <c r="W1374" t="s">
        <v>17247</v>
      </c>
      <c r="X1374" s="127">
        <v>23417</v>
      </c>
      <c r="Y1374" t="s">
        <v>10193</v>
      </c>
      <c r="Z1374" s="127">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17248</v>
      </c>
      <c r="X1375" s="127">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17249</v>
      </c>
      <c r="X1376" s="127">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17250</v>
      </c>
      <c r="X1377" s="127">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17251</v>
      </c>
      <c r="X1378" s="127">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17252</v>
      </c>
      <c r="X1379" s="127">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17253</v>
      </c>
      <c r="X1380" s="127">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17254</v>
      </c>
      <c r="X1381" s="127">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17255</v>
      </c>
      <c r="P1382" t="s">
        <v>381</v>
      </c>
      <c r="Q1382" t="s">
        <v>75</v>
      </c>
      <c r="R1382" t="s">
        <v>22355</v>
      </c>
      <c r="S1382" s="194" t="s">
        <v>235</v>
      </c>
      <c r="T1382" t="s">
        <v>64</v>
      </c>
      <c r="U1382" t="s">
        <v>48</v>
      </c>
      <c r="V1382" t="s">
        <v>49</v>
      </c>
      <c r="W1382" t="s">
        <v>22356</v>
      </c>
      <c r="X1382" s="127">
        <v>32478</v>
      </c>
      <c r="Y1382" t="s">
        <v>22357</v>
      </c>
      <c r="Z1382" s="127">
        <v>44501</v>
      </c>
      <c r="AA1382" s="127">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16184</v>
      </c>
      <c r="W1383" t="s">
        <v>17256</v>
      </c>
      <c r="X1383" s="127">
        <v>25492</v>
      </c>
      <c r="Y1383" t="s">
        <v>10069</v>
      </c>
      <c r="Z1383" s="127">
        <v>44501</v>
      </c>
      <c r="AA1383" s="127">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17257</v>
      </c>
      <c r="X1384" s="127">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17258</v>
      </c>
      <c r="X1385" s="127">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17259</v>
      </c>
      <c r="X1386" s="127">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17260</v>
      </c>
      <c r="X1387" s="127">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17261</v>
      </c>
      <c r="X1388" s="127">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17262</v>
      </c>
      <c r="X1389" s="127">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17263</v>
      </c>
      <c r="X1390" s="127">
        <v>27354</v>
      </c>
      <c r="Y1390" t="s">
        <v>17264</v>
      </c>
      <c r="Z1390" s="127">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17265</v>
      </c>
      <c r="X1391" s="127">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17266</v>
      </c>
      <c r="P1392" t="s">
        <v>182</v>
      </c>
      <c r="Q1392" t="s">
        <v>325</v>
      </c>
      <c r="R1392" t="s">
        <v>22358</v>
      </c>
      <c r="S1392" s="194" t="s">
        <v>235</v>
      </c>
      <c r="T1392" t="s">
        <v>64</v>
      </c>
      <c r="U1392" t="s">
        <v>48</v>
      </c>
      <c r="V1392" t="s">
        <v>49</v>
      </c>
      <c r="W1392" t="s">
        <v>22359</v>
      </c>
      <c r="X1392" s="127">
        <v>32731</v>
      </c>
      <c r="Y1392" t="s">
        <v>22360</v>
      </c>
      <c r="Z1392" s="127">
        <v>44256</v>
      </c>
      <c r="AA1392" s="127">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17267</v>
      </c>
      <c r="X1393" s="127">
        <v>22908</v>
      </c>
      <c r="Y1393" t="s">
        <v>10093</v>
      </c>
      <c r="Z1393" s="127">
        <v>44197</v>
      </c>
      <c r="AA1393" s="127">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17268</v>
      </c>
      <c r="X1394" s="127">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17269</v>
      </c>
      <c r="X1395" s="127">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17270</v>
      </c>
      <c r="X1396" s="127">
        <v>26207</v>
      </c>
      <c r="Y1396" t="s">
        <v>10102</v>
      </c>
      <c r="Z1396" s="127">
        <v>44197</v>
      </c>
      <c r="AA1396" s="127">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17271</v>
      </c>
      <c r="P1397" t="s">
        <v>256</v>
      </c>
      <c r="Q1397" t="s">
        <v>158</v>
      </c>
      <c r="R1397" t="s">
        <v>21933</v>
      </c>
      <c r="S1397" s="194" t="s">
        <v>235</v>
      </c>
      <c r="T1397" t="s">
        <v>64</v>
      </c>
      <c r="U1397" t="s">
        <v>48</v>
      </c>
      <c r="V1397" t="s">
        <v>49</v>
      </c>
      <c r="W1397" t="s">
        <v>22361</v>
      </c>
      <c r="X1397" s="127">
        <v>31833</v>
      </c>
      <c r="Y1397" t="s">
        <v>22362</v>
      </c>
      <c r="Z1397" s="127">
        <v>44256</v>
      </c>
      <c r="AA1397" s="127">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17272</v>
      </c>
      <c r="X1398" s="127">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17273</v>
      </c>
      <c r="X1399" s="127">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17274</v>
      </c>
      <c r="X1400" s="127">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17275</v>
      </c>
      <c r="X1401" s="127">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22363</v>
      </c>
      <c r="R1402" t="s">
        <v>685</v>
      </c>
      <c r="S1402" s="194" t="s">
        <v>235</v>
      </c>
      <c r="T1402" t="s">
        <v>64</v>
      </c>
      <c r="U1402" t="s">
        <v>48</v>
      </c>
      <c r="V1402" t="s">
        <v>49</v>
      </c>
      <c r="W1402" t="s">
        <v>22364</v>
      </c>
      <c r="X1402" s="127">
        <v>35145</v>
      </c>
      <c r="Y1402" t="s">
        <v>22365</v>
      </c>
      <c r="Z1402" s="127">
        <v>44256</v>
      </c>
      <c r="AA1402" s="127">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17276</v>
      </c>
      <c r="X1403" s="127">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17277</v>
      </c>
      <c r="X1404" s="127">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17278</v>
      </c>
      <c r="X1405" s="127">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17279</v>
      </c>
      <c r="X1406" s="127">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17280</v>
      </c>
      <c r="X1407" s="127">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17281</v>
      </c>
      <c r="X1408" s="127">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17282</v>
      </c>
      <c r="X1409" s="127">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17283</v>
      </c>
      <c r="X1410" s="127">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17284</v>
      </c>
      <c r="X1411" s="127">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17285</v>
      </c>
      <c r="X1412" s="127">
        <v>27306</v>
      </c>
      <c r="Y1412" t="s">
        <v>10148</v>
      </c>
      <c r="Z1412" s="127">
        <v>44197</v>
      </c>
      <c r="AA1412" s="127">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17286</v>
      </c>
      <c r="P1413" t="s">
        <v>132</v>
      </c>
      <c r="Q1413" t="s">
        <v>60</v>
      </c>
      <c r="R1413" t="s">
        <v>22366</v>
      </c>
      <c r="S1413" s="194" t="s">
        <v>235</v>
      </c>
      <c r="T1413" t="s">
        <v>64</v>
      </c>
      <c r="U1413" t="s">
        <v>48</v>
      </c>
      <c r="V1413" t="s">
        <v>49</v>
      </c>
      <c r="W1413" t="s">
        <v>22367</v>
      </c>
      <c r="X1413" s="127">
        <v>30345</v>
      </c>
      <c r="Y1413" t="s">
        <v>22368</v>
      </c>
      <c r="Z1413" s="127">
        <v>44256</v>
      </c>
      <c r="AA1413" s="127">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17287</v>
      </c>
      <c r="X1414" s="127">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17288</v>
      </c>
      <c r="X1415" s="127">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17289</v>
      </c>
      <c r="X1416" s="127">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17290</v>
      </c>
      <c r="X1417" s="127">
        <v>27046</v>
      </c>
      <c r="Y1417" t="s">
        <v>10160</v>
      </c>
      <c r="AB1417" t="s">
        <v>38</v>
      </c>
      <c r="AC1417" t="s">
        <v>39</v>
      </c>
      <c r="AD1417" t="s">
        <v>40</v>
      </c>
    </row>
    <row r="1418" spans="1:30" x14ac:dyDescent="0.25">
      <c r="A1418" t="s">
        <v>17291</v>
      </c>
      <c r="B1418" t="s">
        <v>27</v>
      </c>
      <c r="C1418" t="s">
        <v>28</v>
      </c>
      <c r="D1418" t="s">
        <v>29</v>
      </c>
      <c r="E1418" t="s">
        <v>30</v>
      </c>
      <c r="F1418" t="s">
        <v>10033</v>
      </c>
      <c r="G1418" t="s">
        <v>10034</v>
      </c>
      <c r="H1418" t="s">
        <v>9383</v>
      </c>
      <c r="I1418" t="s">
        <v>15420</v>
      </c>
      <c r="J1418" t="s">
        <v>17291</v>
      </c>
      <c r="K1418" t="s">
        <v>31</v>
      </c>
      <c r="L1418" t="s">
        <v>31</v>
      </c>
      <c r="M1418" t="s">
        <v>6446</v>
      </c>
      <c r="N1418" t="s">
        <v>61</v>
      </c>
      <c r="O1418" t="s">
        <v>17061</v>
      </c>
      <c r="P1418" t="s">
        <v>88</v>
      </c>
      <c r="Q1418" t="s">
        <v>122</v>
      </c>
      <c r="R1418" t="s">
        <v>836</v>
      </c>
      <c r="S1418" s="194" t="s">
        <v>235</v>
      </c>
      <c r="T1418" t="s">
        <v>64</v>
      </c>
      <c r="U1418" t="s">
        <v>749</v>
      </c>
      <c r="V1418" t="s">
        <v>49</v>
      </c>
      <c r="W1418" t="s">
        <v>22369</v>
      </c>
      <c r="X1418" s="127">
        <v>28848</v>
      </c>
      <c r="Y1418" t="s">
        <v>22370</v>
      </c>
      <c r="Z1418" s="127">
        <v>44256</v>
      </c>
      <c r="AA1418" s="127">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17292</v>
      </c>
      <c r="X1419" s="127">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17293</v>
      </c>
      <c r="X1420" s="127">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17294</v>
      </c>
      <c r="X1421" s="127">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17295</v>
      </c>
      <c r="P1422" t="s">
        <v>670</v>
      </c>
      <c r="Q1422" t="s">
        <v>22371</v>
      </c>
      <c r="R1422" t="s">
        <v>22372</v>
      </c>
      <c r="S1422" s="194" t="s">
        <v>235</v>
      </c>
      <c r="T1422" t="s">
        <v>102</v>
      </c>
      <c r="U1422" t="s">
        <v>37</v>
      </c>
      <c r="V1422" t="s">
        <v>49</v>
      </c>
      <c r="W1422" t="s">
        <v>22373</v>
      </c>
      <c r="X1422" s="127">
        <v>29907</v>
      </c>
      <c r="Y1422" t="s">
        <v>22374</v>
      </c>
      <c r="Z1422" s="127">
        <v>44197</v>
      </c>
      <c r="AA1422" s="127">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17296</v>
      </c>
      <c r="X1423" s="127">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17297</v>
      </c>
      <c r="X1424" s="127">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17298</v>
      </c>
      <c r="X1425" s="127">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17299</v>
      </c>
      <c r="X1426" s="127">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17300</v>
      </c>
      <c r="P1427" t="s">
        <v>317</v>
      </c>
      <c r="Q1427" t="s">
        <v>126</v>
      </c>
      <c r="R1427" t="s">
        <v>22375</v>
      </c>
      <c r="S1427" s="194" t="s">
        <v>235</v>
      </c>
      <c r="T1427" t="s">
        <v>102</v>
      </c>
      <c r="U1427" t="s">
        <v>37</v>
      </c>
      <c r="V1427" t="s">
        <v>49</v>
      </c>
      <c r="W1427" t="s">
        <v>22376</v>
      </c>
      <c r="X1427" s="127">
        <v>29907</v>
      </c>
      <c r="Y1427" t="s">
        <v>22377</v>
      </c>
      <c r="Z1427" s="127">
        <v>44197</v>
      </c>
      <c r="AA1427" s="127">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17301</v>
      </c>
      <c r="P1428" t="s">
        <v>334</v>
      </c>
      <c r="Q1428" t="s">
        <v>754</v>
      </c>
      <c r="R1428" t="s">
        <v>11222</v>
      </c>
      <c r="S1428" t="str">
        <f t="shared" si="17"/>
        <v>MENESES CARIAPAZA, MARITZA CAROLINA</v>
      </c>
      <c r="T1428" t="s">
        <v>59</v>
      </c>
      <c r="U1428" t="s">
        <v>37</v>
      </c>
      <c r="V1428" t="s">
        <v>49</v>
      </c>
      <c r="W1428" t="s">
        <v>17673</v>
      </c>
      <c r="X1428" s="127">
        <v>24415</v>
      </c>
      <c r="Y1428" t="s">
        <v>11223</v>
      </c>
      <c r="Z1428" s="127">
        <v>44258</v>
      </c>
      <c r="AA1428" s="127">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17302</v>
      </c>
      <c r="X1430" s="127">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17303</v>
      </c>
      <c r="X1431" s="127">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17304</v>
      </c>
      <c r="X1432" s="127">
        <v>27539</v>
      </c>
      <c r="Y1432" t="s">
        <v>10209</v>
      </c>
      <c r="Z1432" s="127">
        <v>44419</v>
      </c>
      <c r="AA1432" s="127">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17305</v>
      </c>
      <c r="P1433" t="s">
        <v>445</v>
      </c>
      <c r="Q1433" t="s">
        <v>106</v>
      </c>
      <c r="R1433" t="s">
        <v>22378</v>
      </c>
      <c r="S1433" s="194" t="s">
        <v>235</v>
      </c>
      <c r="T1433" t="s">
        <v>64</v>
      </c>
      <c r="U1433" t="s">
        <v>48</v>
      </c>
      <c r="V1433" t="s">
        <v>49</v>
      </c>
      <c r="W1433" t="s">
        <v>22379</v>
      </c>
      <c r="X1433" s="127">
        <v>31824</v>
      </c>
      <c r="Y1433" t="s">
        <v>22380</v>
      </c>
      <c r="Z1433" s="127">
        <v>44424</v>
      </c>
      <c r="AA1433" s="127">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17306</v>
      </c>
      <c r="X1434" s="127">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17307</v>
      </c>
      <c r="X1435" s="127">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17308</v>
      </c>
      <c r="X1436" s="127">
        <v>26404</v>
      </c>
      <c r="Y1436" t="s">
        <v>10219</v>
      </c>
      <c r="Z1436" s="127">
        <v>44197</v>
      </c>
      <c r="AA1436" s="127">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17309</v>
      </c>
      <c r="P1437" t="s">
        <v>750</v>
      </c>
      <c r="Q1437" t="s">
        <v>219</v>
      </c>
      <c r="R1437" t="s">
        <v>22381</v>
      </c>
      <c r="S1437" s="194" t="s">
        <v>235</v>
      </c>
      <c r="T1437" t="s">
        <v>64</v>
      </c>
      <c r="U1437" t="s">
        <v>48</v>
      </c>
      <c r="V1437" t="s">
        <v>49</v>
      </c>
      <c r="W1437" t="s">
        <v>22382</v>
      </c>
      <c r="X1437" s="127">
        <v>29415</v>
      </c>
      <c r="Y1437" t="s">
        <v>22383</v>
      </c>
      <c r="Z1437" s="127">
        <v>44291</v>
      </c>
      <c r="AA1437" s="127">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17310</v>
      </c>
      <c r="X1438" s="127">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17311</v>
      </c>
      <c r="X1439" s="127">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17312</v>
      </c>
      <c r="X1440" s="127">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17313</v>
      </c>
      <c r="X1441" s="127">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17314</v>
      </c>
      <c r="P1442" t="s">
        <v>193</v>
      </c>
      <c r="Q1442" t="s">
        <v>121</v>
      </c>
      <c r="R1442" t="s">
        <v>22384</v>
      </c>
      <c r="S1442" s="194" t="s">
        <v>235</v>
      </c>
      <c r="T1442" t="s">
        <v>64</v>
      </c>
      <c r="U1442" t="s">
        <v>48</v>
      </c>
      <c r="V1442" t="s">
        <v>49</v>
      </c>
      <c r="W1442" t="s">
        <v>22385</v>
      </c>
      <c r="X1442" s="127">
        <v>32838</v>
      </c>
      <c r="Y1442" t="s">
        <v>22386</v>
      </c>
      <c r="Z1442" s="127">
        <v>44344</v>
      </c>
      <c r="AA1442" s="127">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17315</v>
      </c>
      <c r="X1443" s="127">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17316</v>
      </c>
      <c r="X1444" s="127">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17317</v>
      </c>
      <c r="X1445" s="127">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17318</v>
      </c>
      <c r="X1446" s="127">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17319</v>
      </c>
      <c r="X1447" s="127">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17320</v>
      </c>
      <c r="X1448" s="127">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17321</v>
      </c>
      <c r="X1449" s="127">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17322</v>
      </c>
      <c r="X1450" s="127">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17323</v>
      </c>
      <c r="X1451" s="127">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17324</v>
      </c>
      <c r="X1452" s="127">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17325</v>
      </c>
      <c r="X1453" s="127">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17326</v>
      </c>
      <c r="X1454" s="127">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17327</v>
      </c>
      <c r="P1455" t="s">
        <v>149</v>
      </c>
      <c r="Q1455" t="s">
        <v>58</v>
      </c>
      <c r="R1455" t="s">
        <v>22387</v>
      </c>
      <c r="S1455" s="194" t="s">
        <v>235</v>
      </c>
      <c r="T1455" t="s">
        <v>64</v>
      </c>
      <c r="U1455" t="s">
        <v>48</v>
      </c>
      <c r="V1455" t="s">
        <v>49</v>
      </c>
      <c r="W1455" t="s">
        <v>22388</v>
      </c>
      <c r="X1455" s="127">
        <v>27669</v>
      </c>
      <c r="Y1455" t="s">
        <v>22389</v>
      </c>
      <c r="Z1455" s="127">
        <v>44256</v>
      </c>
      <c r="AA1455" s="127">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17328</v>
      </c>
      <c r="X1456" s="127">
        <v>26114</v>
      </c>
      <c r="Y1456" t="s">
        <v>9756</v>
      </c>
      <c r="Z1456" s="127">
        <v>44197</v>
      </c>
      <c r="AA1456" s="127">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17329</v>
      </c>
      <c r="X1457" s="127">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17330</v>
      </c>
      <c r="X1458" s="127">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17331</v>
      </c>
      <c r="X1459" s="127">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17332</v>
      </c>
      <c r="X1460" s="127">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17333</v>
      </c>
      <c r="X1461" s="127">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17334</v>
      </c>
      <c r="X1462" s="127">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17335</v>
      </c>
      <c r="X1463" s="127">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17336</v>
      </c>
      <c r="X1464" s="127">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17337</v>
      </c>
      <c r="P1465" t="s">
        <v>106</v>
      </c>
      <c r="Q1465" t="s">
        <v>670</v>
      </c>
      <c r="R1465" t="s">
        <v>22390</v>
      </c>
      <c r="S1465" s="194" t="s">
        <v>235</v>
      </c>
      <c r="T1465" t="s">
        <v>64</v>
      </c>
      <c r="U1465" t="s">
        <v>48</v>
      </c>
      <c r="V1465" t="s">
        <v>49</v>
      </c>
      <c r="W1465" t="s">
        <v>22391</v>
      </c>
      <c r="X1465" s="127">
        <v>27695</v>
      </c>
      <c r="Y1465" t="s">
        <v>22392</v>
      </c>
      <c r="Z1465" s="127">
        <v>44256</v>
      </c>
      <c r="AA1465" s="127">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17338</v>
      </c>
      <c r="X1466" s="127">
        <v>23307</v>
      </c>
      <c r="Y1466" t="s">
        <v>10290</v>
      </c>
      <c r="Z1466" s="127">
        <v>44197</v>
      </c>
      <c r="AA1466" s="127">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22393</v>
      </c>
      <c r="S1467" s="194" t="s">
        <v>235</v>
      </c>
      <c r="T1467" t="s">
        <v>64</v>
      </c>
      <c r="U1467" t="s">
        <v>48</v>
      </c>
      <c r="V1467" t="s">
        <v>49</v>
      </c>
      <c r="W1467" t="s">
        <v>22394</v>
      </c>
      <c r="X1467" s="127">
        <v>32570</v>
      </c>
      <c r="Y1467" t="s">
        <v>22395</v>
      </c>
      <c r="Z1467" s="127">
        <v>44256</v>
      </c>
      <c r="AA1467" s="127">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17339</v>
      </c>
      <c r="X1468" s="127">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17340</v>
      </c>
      <c r="X1469" s="127">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17341</v>
      </c>
      <c r="X1470" s="127">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17342</v>
      </c>
      <c r="X1471" s="127">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17343</v>
      </c>
      <c r="X1472" s="127">
        <v>22479</v>
      </c>
      <c r="Y1472" t="s">
        <v>10312</v>
      </c>
      <c r="AB1472" t="s">
        <v>38</v>
      </c>
      <c r="AC1472" t="s">
        <v>39</v>
      </c>
      <c r="AD1472" t="s">
        <v>40</v>
      </c>
    </row>
    <row r="1473" spans="1:30" x14ac:dyDescent="0.25">
      <c r="A1473" t="s">
        <v>17344</v>
      </c>
      <c r="B1473" t="s">
        <v>27</v>
      </c>
      <c r="C1473" t="s">
        <v>28</v>
      </c>
      <c r="D1473" t="s">
        <v>29</v>
      </c>
      <c r="E1473" t="s">
        <v>30</v>
      </c>
      <c r="F1473" t="s">
        <v>10189</v>
      </c>
      <c r="G1473" t="s">
        <v>10190</v>
      </c>
      <c r="H1473" t="s">
        <v>9383</v>
      </c>
      <c r="I1473" t="s">
        <v>15425</v>
      </c>
      <c r="J1473" t="s">
        <v>17344</v>
      </c>
      <c r="K1473" t="s">
        <v>31</v>
      </c>
      <c r="L1473" t="s">
        <v>31</v>
      </c>
      <c r="M1473" t="s">
        <v>15429</v>
      </c>
      <c r="N1473" t="s">
        <v>61</v>
      </c>
      <c r="O1473" t="s">
        <v>17061</v>
      </c>
      <c r="P1473" t="s">
        <v>254</v>
      </c>
      <c r="Q1473" t="s">
        <v>273</v>
      </c>
      <c r="R1473" t="s">
        <v>977</v>
      </c>
      <c r="S1473" s="194" t="s">
        <v>235</v>
      </c>
      <c r="T1473" t="s">
        <v>64</v>
      </c>
      <c r="U1473" t="s">
        <v>48</v>
      </c>
      <c r="V1473" t="s">
        <v>49</v>
      </c>
      <c r="W1473" t="s">
        <v>22396</v>
      </c>
      <c r="X1473" s="127">
        <v>30951</v>
      </c>
      <c r="Y1473" t="s">
        <v>22397</v>
      </c>
      <c r="Z1473" s="127">
        <v>44259</v>
      </c>
      <c r="AA1473" s="127">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17345</v>
      </c>
      <c r="X1474" s="127">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17346</v>
      </c>
      <c r="X1475" s="127">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17347</v>
      </c>
      <c r="X1476" s="127">
        <v>24137</v>
      </c>
      <c r="Y1476" t="s">
        <v>15431</v>
      </c>
      <c r="Z1476" s="127">
        <v>44222</v>
      </c>
      <c r="AA1476" s="127">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17348</v>
      </c>
      <c r="P1477" t="s">
        <v>75</v>
      </c>
      <c r="Q1477" t="s">
        <v>974</v>
      </c>
      <c r="R1477" t="s">
        <v>22398</v>
      </c>
      <c r="S1477" s="194" t="s">
        <v>235</v>
      </c>
      <c r="T1477" t="s">
        <v>64</v>
      </c>
      <c r="U1477" t="s">
        <v>48</v>
      </c>
      <c r="V1477" t="s">
        <v>49</v>
      </c>
      <c r="W1477" t="s">
        <v>22399</v>
      </c>
      <c r="X1477" s="127">
        <v>30086</v>
      </c>
      <c r="Y1477" t="s">
        <v>22400</v>
      </c>
      <c r="Z1477" s="127">
        <v>44256</v>
      </c>
      <c r="AA1477" s="127">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17349</v>
      </c>
      <c r="X1478" s="127">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17350</v>
      </c>
      <c r="X1479" s="127">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17351</v>
      </c>
      <c r="X1480" s="127">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17352</v>
      </c>
      <c r="X1481" s="127">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17353</v>
      </c>
      <c r="X1482" s="127">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17354</v>
      </c>
      <c r="X1483" s="127">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17355</v>
      </c>
      <c r="X1484" s="127">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17356</v>
      </c>
      <c r="X1485" s="127">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17357</v>
      </c>
      <c r="X1486" s="127">
        <v>23578</v>
      </c>
      <c r="Y1486" t="s">
        <v>10347</v>
      </c>
      <c r="Z1486" s="127">
        <v>43374</v>
      </c>
      <c r="AA1486" s="127">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17358</v>
      </c>
      <c r="X1487" s="127">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17359</v>
      </c>
      <c r="X1488" s="127">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17360</v>
      </c>
      <c r="X1489" s="127">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17361</v>
      </c>
      <c r="X1490" s="127">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17362</v>
      </c>
      <c r="X1491" s="127">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17363</v>
      </c>
      <c r="X1492" s="127">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17364</v>
      </c>
      <c r="X1493" s="127">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17365</v>
      </c>
      <c r="X1494" s="127">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17366</v>
      </c>
      <c r="X1495" s="127">
        <v>23461</v>
      </c>
      <c r="Y1495" t="s">
        <v>10377</v>
      </c>
      <c r="Z1495" s="127">
        <v>43374</v>
      </c>
      <c r="AA1495" s="127">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17367</v>
      </c>
      <c r="X1496" s="127">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94" t="s">
        <v>235</v>
      </c>
      <c r="T1497" t="s">
        <v>64</v>
      </c>
      <c r="U1497" t="s">
        <v>48</v>
      </c>
      <c r="V1497" t="s">
        <v>49</v>
      </c>
      <c r="W1497" t="s">
        <v>22401</v>
      </c>
      <c r="X1497" s="127">
        <v>31223</v>
      </c>
      <c r="Y1497" t="s">
        <v>22402</v>
      </c>
      <c r="Z1497" s="127">
        <v>44256</v>
      </c>
      <c r="AA1497" s="127">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17368</v>
      </c>
      <c r="X1498" s="127">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17369</v>
      </c>
      <c r="X1499" s="127">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17370</v>
      </c>
      <c r="X1500" s="127">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17371</v>
      </c>
      <c r="X1501" s="127">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17372</v>
      </c>
      <c r="X1502" s="127">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17373</v>
      </c>
      <c r="X1503" s="127">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17374</v>
      </c>
      <c r="X1504" s="127">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17375</v>
      </c>
      <c r="X1505" s="127">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17376</v>
      </c>
      <c r="X1506" s="127">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17377</v>
      </c>
      <c r="X1507" s="127">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17378</v>
      </c>
      <c r="X1508" s="127">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17379</v>
      </c>
      <c r="X1509" s="127">
        <v>25880</v>
      </c>
      <c r="Y1509" t="s">
        <v>10420</v>
      </c>
      <c r="Z1509" s="127">
        <v>43497</v>
      </c>
      <c r="AA1509" s="127">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17380</v>
      </c>
      <c r="X1510" s="127">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17381</v>
      </c>
      <c r="P1511" t="s">
        <v>686</v>
      </c>
      <c r="Q1511" t="s">
        <v>135</v>
      </c>
      <c r="R1511" t="s">
        <v>22403</v>
      </c>
      <c r="S1511" s="194" t="s">
        <v>235</v>
      </c>
      <c r="T1511" t="s">
        <v>64</v>
      </c>
      <c r="U1511" t="s">
        <v>48</v>
      </c>
      <c r="V1511" t="s">
        <v>49</v>
      </c>
      <c r="W1511" t="s">
        <v>22404</v>
      </c>
      <c r="X1511" s="127">
        <v>33458</v>
      </c>
      <c r="Y1511" t="s">
        <v>22405</v>
      </c>
      <c r="Z1511" s="127">
        <v>44323</v>
      </c>
      <c r="AA1511" s="127">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17382</v>
      </c>
      <c r="X1512" s="127">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17383</v>
      </c>
      <c r="X1513" s="127">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17384</v>
      </c>
      <c r="X1514" s="127">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17385</v>
      </c>
      <c r="X1515" s="127">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17386</v>
      </c>
      <c r="X1516" s="127">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17387</v>
      </c>
      <c r="X1517" s="127">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17388</v>
      </c>
      <c r="X1518" s="127">
        <v>26415</v>
      </c>
      <c r="Y1518" t="s">
        <v>10447</v>
      </c>
      <c r="Z1518" s="127">
        <v>44258</v>
      </c>
      <c r="AA1518" s="127">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17389</v>
      </c>
      <c r="P1519" t="s">
        <v>58</v>
      </c>
      <c r="Q1519" t="s">
        <v>202</v>
      </c>
      <c r="R1519" t="s">
        <v>22406</v>
      </c>
      <c r="S1519" s="194" t="s">
        <v>235</v>
      </c>
      <c r="T1519" t="s">
        <v>64</v>
      </c>
      <c r="U1519" t="s">
        <v>48</v>
      </c>
      <c r="V1519" t="s">
        <v>49</v>
      </c>
      <c r="W1519" t="s">
        <v>22407</v>
      </c>
      <c r="X1519" s="127">
        <v>33060</v>
      </c>
      <c r="Y1519" t="s">
        <v>22408</v>
      </c>
      <c r="Z1519" s="127">
        <v>44260</v>
      </c>
      <c r="AA1519" s="127">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17390</v>
      </c>
      <c r="X1520" s="127">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17391</v>
      </c>
      <c r="X1521" s="127">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17392</v>
      </c>
      <c r="X1522" s="127">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17393</v>
      </c>
      <c r="X1523" s="127">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17394</v>
      </c>
      <c r="X1524" s="127">
        <v>27087</v>
      </c>
      <c r="Y1524" t="s">
        <v>10462</v>
      </c>
      <c r="Z1524" s="127">
        <v>44197</v>
      </c>
      <c r="AA1524" s="127">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17395</v>
      </c>
      <c r="P1525" t="s">
        <v>168</v>
      </c>
      <c r="Q1525" t="s">
        <v>289</v>
      </c>
      <c r="R1525" t="s">
        <v>22409</v>
      </c>
      <c r="S1525" s="194" t="s">
        <v>235</v>
      </c>
      <c r="T1525" t="s">
        <v>64</v>
      </c>
      <c r="U1525" t="s">
        <v>48</v>
      </c>
      <c r="V1525" t="s">
        <v>49</v>
      </c>
      <c r="W1525" t="s">
        <v>22410</v>
      </c>
      <c r="X1525" s="127">
        <v>34899</v>
      </c>
      <c r="Y1525" t="s">
        <v>22411</v>
      </c>
      <c r="Z1525" s="127">
        <v>44256</v>
      </c>
      <c r="AA1525" s="127">
        <v>44561</v>
      </c>
      <c r="AB1525" t="s">
        <v>302</v>
      </c>
      <c r="AC1525" t="s">
        <v>6628</v>
      </c>
      <c r="AD1525" t="s">
        <v>40</v>
      </c>
    </row>
    <row r="1526" spans="1:30" x14ac:dyDescent="0.25">
      <c r="A1526" t="s">
        <v>17396</v>
      </c>
      <c r="B1526" t="s">
        <v>27</v>
      </c>
      <c r="C1526" t="s">
        <v>28</v>
      </c>
      <c r="D1526" t="s">
        <v>29</v>
      </c>
      <c r="E1526" t="s">
        <v>30</v>
      </c>
      <c r="F1526" t="s">
        <v>10415</v>
      </c>
      <c r="G1526" t="s">
        <v>10416</v>
      </c>
      <c r="H1526" t="s">
        <v>9383</v>
      </c>
      <c r="I1526" t="s">
        <v>15436</v>
      </c>
      <c r="J1526" t="s">
        <v>17396</v>
      </c>
      <c r="K1526" t="s">
        <v>31</v>
      </c>
      <c r="L1526" t="s">
        <v>31</v>
      </c>
      <c r="M1526" t="s">
        <v>6446</v>
      </c>
      <c r="N1526" t="s">
        <v>61</v>
      </c>
      <c r="O1526" t="s">
        <v>17061</v>
      </c>
      <c r="P1526" t="s">
        <v>76</v>
      </c>
      <c r="Q1526" t="s">
        <v>476</v>
      </c>
      <c r="R1526" t="s">
        <v>22412</v>
      </c>
      <c r="S1526" s="194" t="s">
        <v>235</v>
      </c>
      <c r="T1526" t="s">
        <v>64</v>
      </c>
      <c r="U1526" t="s">
        <v>316</v>
      </c>
      <c r="V1526" t="s">
        <v>49</v>
      </c>
      <c r="W1526" t="s">
        <v>22413</v>
      </c>
      <c r="X1526" s="127">
        <v>33881</v>
      </c>
      <c r="Y1526" t="s">
        <v>22414</v>
      </c>
      <c r="Z1526" s="127">
        <v>44256</v>
      </c>
      <c r="AA1526" s="127">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17397</v>
      </c>
      <c r="X1527" s="127">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17398</v>
      </c>
      <c r="X1528" s="127">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17399</v>
      </c>
      <c r="X1529" s="127">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17940</v>
      </c>
      <c r="X1530" s="127">
        <v>30811</v>
      </c>
      <c r="Y1530" t="s">
        <v>15549</v>
      </c>
      <c r="Z1530" s="127">
        <v>44197</v>
      </c>
      <c r="AA1530" s="127">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17400</v>
      </c>
      <c r="P1531" t="s">
        <v>10508</v>
      </c>
      <c r="Q1531" t="s">
        <v>352</v>
      </c>
      <c r="R1531" t="s">
        <v>10509</v>
      </c>
      <c r="S1531" t="str">
        <f t="shared" si="19"/>
        <v>GAVILANO FERNANDEZ, LUZ MARIA</v>
      </c>
      <c r="T1531" t="s">
        <v>59</v>
      </c>
      <c r="U1531" t="s">
        <v>37</v>
      </c>
      <c r="V1531" t="s">
        <v>49</v>
      </c>
      <c r="W1531" t="s">
        <v>17412</v>
      </c>
      <c r="X1531" s="127">
        <v>23020</v>
      </c>
      <c r="Y1531" t="s">
        <v>10510</v>
      </c>
      <c r="Z1531" s="127">
        <v>44256</v>
      </c>
      <c r="AA1531" s="127">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17401</v>
      </c>
      <c r="X1532" s="127">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17402</v>
      </c>
      <c r="X1533" s="127">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17403</v>
      </c>
      <c r="X1534" s="127">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17404</v>
      </c>
      <c r="X1535" s="127">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17405</v>
      </c>
      <c r="X1536" s="127">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17406</v>
      </c>
      <c r="P1537" t="s">
        <v>245</v>
      </c>
      <c r="Q1537" t="s">
        <v>179</v>
      </c>
      <c r="R1537" t="s">
        <v>22415</v>
      </c>
      <c r="S1537" s="194" t="s">
        <v>235</v>
      </c>
      <c r="T1537" t="s">
        <v>64</v>
      </c>
      <c r="U1537" t="s">
        <v>48</v>
      </c>
      <c r="V1537" t="s">
        <v>49</v>
      </c>
      <c r="W1537" t="s">
        <v>22416</v>
      </c>
      <c r="X1537" s="127">
        <v>28231</v>
      </c>
      <c r="Y1537" t="s">
        <v>22417</v>
      </c>
      <c r="Z1537" s="127">
        <v>44501</v>
      </c>
      <c r="AA1537" s="127">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16184</v>
      </c>
      <c r="W1538" t="s">
        <v>17407</v>
      </c>
      <c r="X1538" s="127">
        <v>27875</v>
      </c>
      <c r="Y1538" t="s">
        <v>10497</v>
      </c>
      <c r="Z1538" s="127">
        <v>44501</v>
      </c>
      <c r="AA1538" s="127">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17408</v>
      </c>
      <c r="X1539" s="127">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17409</v>
      </c>
      <c r="P1540" t="s">
        <v>728</v>
      </c>
      <c r="Q1540" t="s">
        <v>230</v>
      </c>
      <c r="R1540" t="s">
        <v>22418</v>
      </c>
      <c r="S1540" s="194" t="s">
        <v>235</v>
      </c>
      <c r="T1540" t="s">
        <v>64</v>
      </c>
      <c r="U1540" t="s">
        <v>48</v>
      </c>
      <c r="V1540" t="s">
        <v>49</v>
      </c>
      <c r="W1540" t="s">
        <v>22419</v>
      </c>
      <c r="X1540" s="127">
        <v>27431</v>
      </c>
      <c r="Y1540" t="s">
        <v>22420</v>
      </c>
      <c r="Z1540" s="127">
        <v>44256</v>
      </c>
      <c r="AA1540" s="127">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17410</v>
      </c>
      <c r="X1541" s="127">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17411</v>
      </c>
      <c r="X1542" s="127">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17412</v>
      </c>
      <c r="X1543" s="127">
        <v>23020</v>
      </c>
      <c r="Y1543" t="s">
        <v>10510</v>
      </c>
      <c r="Z1543" s="127">
        <v>44256</v>
      </c>
      <c r="AA1543" s="127">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17413</v>
      </c>
      <c r="P1544" t="s">
        <v>58</v>
      </c>
      <c r="Q1544" t="s">
        <v>748</v>
      </c>
      <c r="R1544" t="s">
        <v>216</v>
      </c>
      <c r="S1544" s="194" t="s">
        <v>235</v>
      </c>
      <c r="T1544" t="s">
        <v>64</v>
      </c>
      <c r="U1544" t="s">
        <v>48</v>
      </c>
      <c r="V1544" t="s">
        <v>49</v>
      </c>
      <c r="W1544" t="s">
        <v>22421</v>
      </c>
      <c r="X1544" s="127">
        <v>24902</v>
      </c>
      <c r="Y1544" t="s">
        <v>22422</v>
      </c>
      <c r="Z1544" s="127">
        <v>44256</v>
      </c>
      <c r="AA1544" s="127">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17414</v>
      </c>
      <c r="X1545" s="127">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17415</v>
      </c>
      <c r="X1546" s="127">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17416</v>
      </c>
      <c r="X1547" s="127">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17417</v>
      </c>
      <c r="X1548" s="127">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17418</v>
      </c>
      <c r="X1549" s="127">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17419</v>
      </c>
      <c r="X1550" s="127">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17420</v>
      </c>
      <c r="X1551" s="127">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17421</v>
      </c>
      <c r="X1552" s="127">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17422</v>
      </c>
      <c r="X1553" s="127">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17423</v>
      </c>
      <c r="X1554" s="127">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17424</v>
      </c>
      <c r="P1555" t="s">
        <v>22423</v>
      </c>
      <c r="Q1555" t="s">
        <v>98</v>
      </c>
      <c r="R1555" t="s">
        <v>22424</v>
      </c>
      <c r="S1555" s="194" t="s">
        <v>235</v>
      </c>
      <c r="T1555" t="s">
        <v>64</v>
      </c>
      <c r="U1555" t="s">
        <v>48</v>
      </c>
      <c r="V1555" t="s">
        <v>49</v>
      </c>
      <c r="W1555" t="s">
        <v>22425</v>
      </c>
      <c r="X1555" s="127">
        <v>32589</v>
      </c>
      <c r="Y1555" t="s">
        <v>22426</v>
      </c>
      <c r="Z1555" s="127">
        <v>44442</v>
      </c>
      <c r="AA1555" s="127">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17425</v>
      </c>
      <c r="P1556" t="s">
        <v>4271</v>
      </c>
      <c r="Q1556" t="s">
        <v>106</v>
      </c>
      <c r="R1556" t="s">
        <v>22427</v>
      </c>
      <c r="S1556" s="194" t="s">
        <v>235</v>
      </c>
      <c r="T1556" t="s">
        <v>64</v>
      </c>
      <c r="U1556" t="s">
        <v>48</v>
      </c>
      <c r="V1556" t="s">
        <v>17426</v>
      </c>
      <c r="W1556" t="s">
        <v>22428</v>
      </c>
      <c r="X1556" s="127">
        <v>33127</v>
      </c>
      <c r="Y1556" t="s">
        <v>22429</v>
      </c>
      <c r="Z1556" s="127">
        <v>44256</v>
      </c>
      <c r="AA1556" s="127">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22430</v>
      </c>
      <c r="S1557" s="194" t="s">
        <v>235</v>
      </c>
      <c r="T1557" t="s">
        <v>64</v>
      </c>
      <c r="U1557" t="s">
        <v>48</v>
      </c>
      <c r="V1557" t="s">
        <v>49</v>
      </c>
      <c r="W1557" t="s">
        <v>22431</v>
      </c>
      <c r="X1557" s="127">
        <v>33202</v>
      </c>
      <c r="Y1557" t="s">
        <v>22432</v>
      </c>
      <c r="Z1557" s="127">
        <v>44260</v>
      </c>
      <c r="AA1557" s="127">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17427</v>
      </c>
      <c r="P1558" t="s">
        <v>75</v>
      </c>
      <c r="Q1558" t="s">
        <v>289</v>
      </c>
      <c r="R1558" t="s">
        <v>22433</v>
      </c>
      <c r="S1558" s="194" t="s">
        <v>235</v>
      </c>
      <c r="T1558" t="s">
        <v>64</v>
      </c>
      <c r="U1558" t="s">
        <v>48</v>
      </c>
      <c r="V1558" t="s">
        <v>49</v>
      </c>
      <c r="W1558" t="s">
        <v>22434</v>
      </c>
      <c r="X1558" s="127">
        <v>34822</v>
      </c>
      <c r="Y1558" t="s">
        <v>22435</v>
      </c>
      <c r="Z1558" s="127">
        <v>44256</v>
      </c>
      <c r="AA1558" s="127">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17428</v>
      </c>
      <c r="X1559" s="127">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17429</v>
      </c>
      <c r="X1560" s="127">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17430</v>
      </c>
      <c r="X1561" s="127">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17431</v>
      </c>
      <c r="X1562" s="127">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17432</v>
      </c>
      <c r="P1563" t="s">
        <v>2031</v>
      </c>
      <c r="Q1563" t="s">
        <v>445</v>
      </c>
      <c r="R1563" t="s">
        <v>22436</v>
      </c>
      <c r="S1563" s="194" t="s">
        <v>235</v>
      </c>
      <c r="T1563" t="s">
        <v>64</v>
      </c>
      <c r="U1563" t="s">
        <v>48</v>
      </c>
      <c r="V1563" t="s">
        <v>49</v>
      </c>
      <c r="W1563" t="s">
        <v>22437</v>
      </c>
      <c r="X1563" s="127">
        <v>32518</v>
      </c>
      <c r="Y1563" t="s">
        <v>22438</v>
      </c>
      <c r="Z1563" s="127">
        <v>44417</v>
      </c>
      <c r="AA1563" s="127">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17433</v>
      </c>
      <c r="X1564" s="127">
        <v>26053</v>
      </c>
      <c r="Y1564" t="s">
        <v>10553</v>
      </c>
      <c r="Z1564" s="127">
        <v>44410</v>
      </c>
      <c r="AA1564" s="127">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17434</v>
      </c>
      <c r="X1565" s="127">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17435</v>
      </c>
      <c r="X1566" s="127">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17436</v>
      </c>
      <c r="X1567" s="127">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17437</v>
      </c>
      <c r="X1568" s="127">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17438</v>
      </c>
      <c r="X1569" s="127">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17439</v>
      </c>
      <c r="X1570" s="127">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17440</v>
      </c>
      <c r="P1571" t="s">
        <v>230</v>
      </c>
      <c r="Q1571" t="s">
        <v>230</v>
      </c>
      <c r="R1571" t="s">
        <v>22439</v>
      </c>
      <c r="S1571" s="194" t="s">
        <v>235</v>
      </c>
      <c r="T1571" t="s">
        <v>64</v>
      </c>
      <c r="U1571" t="s">
        <v>48</v>
      </c>
      <c r="V1571" t="s">
        <v>49</v>
      </c>
      <c r="W1571" t="s">
        <v>22440</v>
      </c>
      <c r="X1571" s="127">
        <v>28752</v>
      </c>
      <c r="Y1571" t="s">
        <v>22441</v>
      </c>
      <c r="Z1571" s="127">
        <v>44256</v>
      </c>
      <c r="AA1571" s="127">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17441</v>
      </c>
      <c r="X1572" s="127">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17442</v>
      </c>
      <c r="X1573" s="127">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17443</v>
      </c>
      <c r="X1574" s="127">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17444</v>
      </c>
      <c r="X1575" s="127">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17445</v>
      </c>
      <c r="X1576" s="127">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17446</v>
      </c>
      <c r="X1577" s="127">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17447</v>
      </c>
      <c r="X1578" s="127">
        <v>22987</v>
      </c>
      <c r="Y1578" t="s">
        <v>10601</v>
      </c>
      <c r="AB1578" t="s">
        <v>38</v>
      </c>
      <c r="AC1578" t="s">
        <v>39</v>
      </c>
      <c r="AD1578" t="s">
        <v>40</v>
      </c>
    </row>
    <row r="1579" spans="1:30" x14ac:dyDescent="0.25">
      <c r="A1579" t="s">
        <v>17448</v>
      </c>
      <c r="B1579" t="s">
        <v>27</v>
      </c>
      <c r="C1579" t="s">
        <v>28</v>
      </c>
      <c r="D1579" t="s">
        <v>29</v>
      </c>
      <c r="E1579" t="s">
        <v>30</v>
      </c>
      <c r="F1579" t="s">
        <v>10473</v>
      </c>
      <c r="G1579" t="s">
        <v>10474</v>
      </c>
      <c r="H1579" t="s">
        <v>9383</v>
      </c>
      <c r="I1579" t="s">
        <v>15437</v>
      </c>
      <c r="J1579" t="s">
        <v>17448</v>
      </c>
      <c r="K1579" t="s">
        <v>31</v>
      </c>
      <c r="L1579" t="s">
        <v>31</v>
      </c>
      <c r="M1579" t="s">
        <v>6446</v>
      </c>
      <c r="N1579" t="s">
        <v>61</v>
      </c>
      <c r="O1579" t="s">
        <v>17061</v>
      </c>
      <c r="P1579" t="s">
        <v>78</v>
      </c>
      <c r="Q1579" t="s">
        <v>9819</v>
      </c>
      <c r="R1579" t="s">
        <v>79</v>
      </c>
      <c r="S1579" s="194" t="s">
        <v>235</v>
      </c>
      <c r="T1579" t="s">
        <v>64</v>
      </c>
      <c r="U1579" t="s">
        <v>749</v>
      </c>
      <c r="V1579" t="s">
        <v>49</v>
      </c>
      <c r="W1579" t="s">
        <v>22442</v>
      </c>
      <c r="X1579" s="127">
        <v>29374</v>
      </c>
      <c r="Y1579" t="s">
        <v>22443</v>
      </c>
      <c r="Z1579" s="127">
        <v>44256</v>
      </c>
      <c r="AA1579" s="127">
        <v>44561</v>
      </c>
      <c r="AB1579" t="s">
        <v>119</v>
      </c>
      <c r="AC1579" t="s">
        <v>6628</v>
      </c>
      <c r="AD1579" t="s">
        <v>40</v>
      </c>
    </row>
    <row r="1580" spans="1:30" x14ac:dyDescent="0.25">
      <c r="A1580" t="s">
        <v>17449</v>
      </c>
      <c r="B1580" t="s">
        <v>27</v>
      </c>
      <c r="C1580" t="s">
        <v>28</v>
      </c>
      <c r="D1580" t="s">
        <v>29</v>
      </c>
      <c r="E1580" t="s">
        <v>30</v>
      </c>
      <c r="F1580" t="s">
        <v>10473</v>
      </c>
      <c r="G1580" t="s">
        <v>10474</v>
      </c>
      <c r="H1580" t="s">
        <v>9383</v>
      </c>
      <c r="I1580" t="s">
        <v>15437</v>
      </c>
      <c r="J1580" t="s">
        <v>17449</v>
      </c>
      <c r="K1580" t="s">
        <v>31</v>
      </c>
      <c r="L1580" t="s">
        <v>31</v>
      </c>
      <c r="M1580" t="s">
        <v>15429</v>
      </c>
      <c r="N1580" t="s">
        <v>61</v>
      </c>
      <c r="O1580" t="s">
        <v>17061</v>
      </c>
      <c r="P1580" t="s">
        <v>106</v>
      </c>
      <c r="Q1580" t="s">
        <v>132</v>
      </c>
      <c r="R1580" t="s">
        <v>22444</v>
      </c>
      <c r="S1580" s="194" t="s">
        <v>235</v>
      </c>
      <c r="T1580" t="s">
        <v>64</v>
      </c>
      <c r="U1580" t="s">
        <v>48</v>
      </c>
      <c r="V1580" t="s">
        <v>49</v>
      </c>
      <c r="W1580" t="s">
        <v>22445</v>
      </c>
      <c r="X1580" s="127">
        <v>31395</v>
      </c>
      <c r="Y1580" t="s">
        <v>22446</v>
      </c>
      <c r="Z1580" s="127">
        <v>44259</v>
      </c>
      <c r="AA1580" s="127">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22447</v>
      </c>
      <c r="S1581" s="194" t="s">
        <v>235</v>
      </c>
      <c r="T1581" t="s">
        <v>766</v>
      </c>
      <c r="U1581" t="s">
        <v>37</v>
      </c>
      <c r="V1581" t="s">
        <v>49</v>
      </c>
      <c r="W1581" t="s">
        <v>22448</v>
      </c>
      <c r="X1581" s="127">
        <v>35596</v>
      </c>
      <c r="Y1581" t="s">
        <v>22449</v>
      </c>
      <c r="Z1581" s="127">
        <v>44197</v>
      </c>
      <c r="AA1581" s="127">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17450</v>
      </c>
      <c r="X1582" s="127">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17451</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17452</v>
      </c>
      <c r="X1584" s="127">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17453</v>
      </c>
      <c r="X1585" s="127">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17454</v>
      </c>
      <c r="X1586" s="127">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17455</v>
      </c>
      <c r="X1587" s="127">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17456</v>
      </c>
      <c r="X1588" s="127">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17457</v>
      </c>
      <c r="X1589" s="127">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17458</v>
      </c>
      <c r="X1590" s="127">
        <v>22635</v>
      </c>
      <c r="Y1590" t="s">
        <v>10631</v>
      </c>
      <c r="Z1590" s="127">
        <v>43374</v>
      </c>
      <c r="AA1590" s="127">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17459</v>
      </c>
      <c r="P1591" t="s">
        <v>457</v>
      </c>
      <c r="Q1591" t="s">
        <v>794</v>
      </c>
      <c r="R1591" t="s">
        <v>10446</v>
      </c>
      <c r="S1591" t="str">
        <f t="shared" si="20"/>
        <v>SARAVIA ANGLES, ZELMA ROSANNA</v>
      </c>
      <c r="T1591" t="s">
        <v>59</v>
      </c>
      <c r="U1591" t="s">
        <v>37</v>
      </c>
      <c r="V1591" t="s">
        <v>49</v>
      </c>
      <c r="W1591" t="s">
        <v>17388</v>
      </c>
      <c r="X1591" s="127">
        <v>26415</v>
      </c>
      <c r="Y1591" t="s">
        <v>10447</v>
      </c>
      <c r="Z1591" s="127">
        <v>44258</v>
      </c>
      <c r="AA1591" s="127">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17460</v>
      </c>
      <c r="X1592" s="127">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17461</v>
      </c>
      <c r="X1593" s="127">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17462</v>
      </c>
      <c r="X1594" s="127">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17463</v>
      </c>
      <c r="P1595" t="s">
        <v>294</v>
      </c>
      <c r="Q1595" t="s">
        <v>21807</v>
      </c>
      <c r="R1595" t="s">
        <v>22450</v>
      </c>
      <c r="S1595" s="194" t="s">
        <v>235</v>
      </c>
      <c r="T1595" t="s">
        <v>64</v>
      </c>
      <c r="U1595" t="s">
        <v>48</v>
      </c>
      <c r="V1595" t="s">
        <v>49</v>
      </c>
      <c r="W1595" t="s">
        <v>22451</v>
      </c>
      <c r="X1595" s="127">
        <v>28131</v>
      </c>
      <c r="Y1595" t="s">
        <v>22452</v>
      </c>
      <c r="Z1595" s="127">
        <v>44491</v>
      </c>
      <c r="AA1595" s="127">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17464</v>
      </c>
      <c r="X1596" s="127">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17465</v>
      </c>
      <c r="X1597" s="127">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17466</v>
      </c>
      <c r="X1598" s="127">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17467</v>
      </c>
      <c r="X1599" s="127">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17468</v>
      </c>
      <c r="X1600" s="127">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17469</v>
      </c>
      <c r="X1601" s="127">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17470</v>
      </c>
      <c r="X1602" s="127">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17471</v>
      </c>
      <c r="X1603" s="127">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17472</v>
      </c>
      <c r="X1604" s="127">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17473</v>
      </c>
      <c r="X1605" s="127">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17474</v>
      </c>
      <c r="X1606" s="127">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17475</v>
      </c>
      <c r="X1607" s="127">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17476</v>
      </c>
      <c r="X1608" s="127">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17477</v>
      </c>
      <c r="X1609" s="127">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17478</v>
      </c>
      <c r="X1610" s="127">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17479</v>
      </c>
      <c r="X1611" s="127">
        <v>26786</v>
      </c>
      <c r="Y1611" t="s">
        <v>10691</v>
      </c>
      <c r="Z1611" s="127">
        <v>44197</v>
      </c>
      <c r="AA1611" s="127">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17480</v>
      </c>
      <c r="P1612" t="s">
        <v>22453</v>
      </c>
      <c r="Q1612" t="s">
        <v>253</v>
      </c>
      <c r="R1612" t="s">
        <v>7948</v>
      </c>
      <c r="S1612" s="194" t="s">
        <v>235</v>
      </c>
      <c r="T1612" t="s">
        <v>64</v>
      </c>
      <c r="U1612" t="s">
        <v>48</v>
      </c>
      <c r="V1612" t="s">
        <v>49</v>
      </c>
      <c r="W1612" t="s">
        <v>22454</v>
      </c>
      <c r="X1612" s="127">
        <v>35050</v>
      </c>
      <c r="Y1612" t="s">
        <v>22455</v>
      </c>
      <c r="Z1612" s="127">
        <v>44256</v>
      </c>
      <c r="AA1612" s="127">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17481</v>
      </c>
      <c r="X1613" s="127">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17482</v>
      </c>
      <c r="X1614" s="127">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17483</v>
      </c>
      <c r="P1615" t="s">
        <v>833</v>
      </c>
      <c r="Q1615" t="s">
        <v>536</v>
      </c>
      <c r="R1615" t="s">
        <v>22456</v>
      </c>
      <c r="S1615" s="194" t="s">
        <v>235</v>
      </c>
      <c r="T1615" t="s">
        <v>64</v>
      </c>
      <c r="U1615" t="s">
        <v>48</v>
      </c>
      <c r="V1615" t="s">
        <v>49</v>
      </c>
      <c r="W1615" t="s">
        <v>22457</v>
      </c>
      <c r="X1615" s="127">
        <v>28387</v>
      </c>
      <c r="Y1615" t="s">
        <v>22458</v>
      </c>
      <c r="Z1615" s="127">
        <v>44417</v>
      </c>
      <c r="AA1615" s="127">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17484</v>
      </c>
      <c r="X1616" s="127">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17485</v>
      </c>
      <c r="X1617" s="127">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17486</v>
      </c>
      <c r="X1618" s="127">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17487</v>
      </c>
      <c r="X1619" s="127">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17488</v>
      </c>
      <c r="P1620" t="s">
        <v>71</v>
      </c>
      <c r="Q1620" t="s">
        <v>867</v>
      </c>
      <c r="R1620" t="s">
        <v>22459</v>
      </c>
      <c r="S1620" s="194" t="s">
        <v>235</v>
      </c>
      <c r="T1620" t="s">
        <v>64</v>
      </c>
      <c r="U1620" t="s">
        <v>48</v>
      </c>
      <c r="V1620" t="s">
        <v>49</v>
      </c>
      <c r="W1620" t="s">
        <v>22460</v>
      </c>
      <c r="X1620" s="127">
        <v>31461</v>
      </c>
      <c r="Y1620" t="s">
        <v>22461</v>
      </c>
      <c r="Z1620" s="127">
        <v>44256</v>
      </c>
      <c r="AA1620" s="127">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17489</v>
      </c>
      <c r="X1621" s="127">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17490</v>
      </c>
      <c r="X1622" s="127">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17491</v>
      </c>
      <c r="X1623" s="127">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17492</v>
      </c>
      <c r="X1624" s="127">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17493</v>
      </c>
      <c r="X1625" s="127">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17494</v>
      </c>
      <c r="X1626" s="127">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17495</v>
      </c>
      <c r="X1627" s="127">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17496</v>
      </c>
      <c r="X1628" s="127">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17497</v>
      </c>
      <c r="X1629" s="127">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17498</v>
      </c>
      <c r="X1630" s="127">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17499</v>
      </c>
      <c r="X1631" s="127">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17500</v>
      </c>
      <c r="X1632" s="127">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17501</v>
      </c>
      <c r="X1633" s="127">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17502</v>
      </c>
      <c r="X1634" s="127">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17503</v>
      </c>
      <c r="X1635" s="127">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17504</v>
      </c>
      <c r="X1636" s="127">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17505</v>
      </c>
      <c r="X1637" s="127">
        <v>22865</v>
      </c>
      <c r="Y1637" t="s">
        <v>10770</v>
      </c>
      <c r="AB1637" t="s">
        <v>38</v>
      </c>
      <c r="AC1637" t="s">
        <v>39</v>
      </c>
      <c r="AD1637" t="s">
        <v>40</v>
      </c>
    </row>
    <row r="1638" spans="1:30" x14ac:dyDescent="0.25">
      <c r="A1638" t="s">
        <v>17506</v>
      </c>
      <c r="B1638" t="s">
        <v>27</v>
      </c>
      <c r="C1638" t="s">
        <v>28</v>
      </c>
      <c r="D1638" t="s">
        <v>29</v>
      </c>
      <c r="E1638" t="s">
        <v>30</v>
      </c>
      <c r="F1638" t="s">
        <v>10628</v>
      </c>
      <c r="G1638" t="s">
        <v>10629</v>
      </c>
      <c r="H1638" t="s">
        <v>9383</v>
      </c>
      <c r="I1638" t="s">
        <v>15443</v>
      </c>
      <c r="J1638" t="s">
        <v>17506</v>
      </c>
      <c r="K1638" t="s">
        <v>31</v>
      </c>
      <c r="L1638" t="s">
        <v>31</v>
      </c>
      <c r="M1638" t="s">
        <v>6446</v>
      </c>
      <c r="N1638" t="s">
        <v>61</v>
      </c>
      <c r="O1638" t="s">
        <v>17061</v>
      </c>
      <c r="P1638" t="s">
        <v>330</v>
      </c>
      <c r="Q1638" t="s">
        <v>718</v>
      </c>
      <c r="R1638" t="s">
        <v>22462</v>
      </c>
      <c r="S1638" s="194" t="s">
        <v>235</v>
      </c>
      <c r="T1638" t="s">
        <v>64</v>
      </c>
      <c r="U1638" t="s">
        <v>749</v>
      </c>
      <c r="V1638" t="s">
        <v>49</v>
      </c>
      <c r="W1638" t="s">
        <v>22463</v>
      </c>
      <c r="X1638" s="127">
        <v>25471</v>
      </c>
      <c r="Y1638" t="s">
        <v>22464</v>
      </c>
      <c r="Z1638" s="127">
        <v>44256</v>
      </c>
      <c r="AA1638" s="127">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17507</v>
      </c>
      <c r="X1639" s="127">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17508</v>
      </c>
      <c r="P1640" t="s">
        <v>106</v>
      </c>
      <c r="Q1640" t="s">
        <v>686</v>
      </c>
      <c r="R1640" t="s">
        <v>2213</v>
      </c>
      <c r="S1640" t="str">
        <f t="shared" si="21"/>
        <v>MAMANI INQUILLA, CARLOS JACINTO</v>
      </c>
      <c r="T1640" t="s">
        <v>722</v>
      </c>
      <c r="U1640" t="s">
        <v>37</v>
      </c>
      <c r="V1640" t="s">
        <v>49</v>
      </c>
      <c r="W1640" t="s">
        <v>17509</v>
      </c>
      <c r="X1640" s="127">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17510</v>
      </c>
      <c r="X1641" s="127">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17511</v>
      </c>
      <c r="X1642" s="127">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17512</v>
      </c>
      <c r="X1643" s="127">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17513</v>
      </c>
      <c r="X1644" s="127">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17514</v>
      </c>
      <c r="X1645" s="127">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17515</v>
      </c>
      <c r="X1646" s="127">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19584</v>
      </c>
      <c r="X1647" s="127">
        <v>21980</v>
      </c>
      <c r="Y1647" t="s">
        <v>851</v>
      </c>
      <c r="Z1647" s="127">
        <v>44197</v>
      </c>
      <c r="AA1647" s="127">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17516</v>
      </c>
      <c r="X1648" s="127">
        <v>25900</v>
      </c>
      <c r="Y1648" t="s">
        <v>258</v>
      </c>
      <c r="Z1648" s="127">
        <v>44197</v>
      </c>
      <c r="AA1648" s="127">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17517</v>
      </c>
      <c r="P1649" t="s">
        <v>331</v>
      </c>
      <c r="Q1649" t="s">
        <v>352</v>
      </c>
      <c r="R1649" t="s">
        <v>297</v>
      </c>
      <c r="S1649" s="194" t="s">
        <v>235</v>
      </c>
      <c r="T1649" t="s">
        <v>64</v>
      </c>
      <c r="U1649" t="s">
        <v>48</v>
      </c>
      <c r="V1649" t="s">
        <v>49</v>
      </c>
      <c r="W1649" t="s">
        <v>22465</v>
      </c>
      <c r="X1649" s="127">
        <v>27519</v>
      </c>
      <c r="Y1649" t="s">
        <v>22466</v>
      </c>
      <c r="Z1649" s="127">
        <v>44256</v>
      </c>
      <c r="AA1649" s="127">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17518</v>
      </c>
      <c r="X1650" s="127">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17519</v>
      </c>
      <c r="X1651" s="127">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17520</v>
      </c>
      <c r="X1652" s="127">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17521</v>
      </c>
      <c r="X1653" s="127">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22467</v>
      </c>
      <c r="S1654" s="194" t="s">
        <v>235</v>
      </c>
      <c r="T1654" t="s">
        <v>64</v>
      </c>
      <c r="U1654" t="s">
        <v>48</v>
      </c>
      <c r="V1654" t="s">
        <v>49</v>
      </c>
      <c r="W1654" t="s">
        <v>22468</v>
      </c>
      <c r="X1654" s="127">
        <v>26529</v>
      </c>
      <c r="Y1654" t="s">
        <v>22469</v>
      </c>
      <c r="Z1654" s="127">
        <v>44256</v>
      </c>
      <c r="AA1654" s="127">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17522</v>
      </c>
      <c r="P1655" t="s">
        <v>832</v>
      </c>
      <c r="Q1655" t="s">
        <v>715</v>
      </c>
      <c r="R1655" t="s">
        <v>22470</v>
      </c>
      <c r="S1655" s="194" t="s">
        <v>235</v>
      </c>
      <c r="T1655" t="s">
        <v>64</v>
      </c>
      <c r="U1655" t="s">
        <v>48</v>
      </c>
      <c r="V1655" t="s">
        <v>49</v>
      </c>
      <c r="W1655" t="s">
        <v>22471</v>
      </c>
      <c r="X1655" s="127">
        <v>30561</v>
      </c>
      <c r="Y1655" t="s">
        <v>22472</v>
      </c>
      <c r="Z1655" s="127">
        <v>44256</v>
      </c>
      <c r="AA1655" s="127">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22473</v>
      </c>
      <c r="Q1656" t="s">
        <v>625</v>
      </c>
      <c r="R1656" t="s">
        <v>22474</v>
      </c>
      <c r="S1656" s="194" t="s">
        <v>235</v>
      </c>
      <c r="T1656" t="s">
        <v>64</v>
      </c>
      <c r="U1656" t="s">
        <v>48</v>
      </c>
      <c r="V1656" t="s">
        <v>49</v>
      </c>
      <c r="W1656" t="s">
        <v>22475</v>
      </c>
      <c r="X1656" s="127">
        <v>30489</v>
      </c>
      <c r="Y1656" t="s">
        <v>22476</v>
      </c>
      <c r="Z1656" s="127">
        <v>44256</v>
      </c>
      <c r="AA1656" s="127">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17523</v>
      </c>
      <c r="X1657" s="127">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22477</v>
      </c>
      <c r="Q1658" t="s">
        <v>22478</v>
      </c>
      <c r="R1658" t="s">
        <v>22479</v>
      </c>
      <c r="S1658" s="194" t="s">
        <v>235</v>
      </c>
      <c r="T1658" t="s">
        <v>64</v>
      </c>
      <c r="U1658" t="s">
        <v>48</v>
      </c>
      <c r="V1658" t="s">
        <v>49</v>
      </c>
      <c r="W1658" t="s">
        <v>22480</v>
      </c>
      <c r="X1658" s="127">
        <v>28669</v>
      </c>
      <c r="Y1658" t="s">
        <v>22481</v>
      </c>
      <c r="Z1658" s="127">
        <v>44256</v>
      </c>
      <c r="AA1658" s="127">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17524</v>
      </c>
      <c r="X1659" s="127">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17525</v>
      </c>
      <c r="X1660" s="127">
        <v>23712</v>
      </c>
      <c r="Y1660" t="s">
        <v>10834</v>
      </c>
      <c r="Z1660" s="127">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17751</v>
      </c>
      <c r="X1661" s="127">
        <v>25842</v>
      </c>
      <c r="Y1661" t="s">
        <v>11431</v>
      </c>
      <c r="Z1661" s="127">
        <v>44197</v>
      </c>
      <c r="AA1661" s="127">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17267</v>
      </c>
      <c r="X1662" s="127">
        <v>22908</v>
      </c>
      <c r="Y1662" t="s">
        <v>10093</v>
      </c>
      <c r="Z1662" s="127">
        <v>44197</v>
      </c>
      <c r="AA1662" s="127">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17526</v>
      </c>
      <c r="X1663" s="127">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17527</v>
      </c>
      <c r="X1664" s="127">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17528</v>
      </c>
      <c r="X1665" s="127">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17529</v>
      </c>
      <c r="X1666" s="127">
        <v>24710</v>
      </c>
      <c r="Y1666" t="s">
        <v>17530</v>
      </c>
      <c r="Z1666" s="127">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17531</v>
      </c>
      <c r="X1667" s="127">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17532</v>
      </c>
      <c r="X1668" s="127">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17533</v>
      </c>
      <c r="X1669" s="127">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17534</v>
      </c>
      <c r="X1670" s="127">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17535</v>
      </c>
      <c r="X1671" s="127">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17536</v>
      </c>
      <c r="X1672" s="127">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17537</v>
      </c>
      <c r="X1673" s="127">
        <v>26219</v>
      </c>
      <c r="Y1673" t="s">
        <v>10874</v>
      </c>
      <c r="Z1673" s="127">
        <v>44251</v>
      </c>
      <c r="AA1673" s="127">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17538</v>
      </c>
      <c r="P1674" t="s">
        <v>131</v>
      </c>
      <c r="Q1674" t="s">
        <v>296</v>
      </c>
      <c r="R1674" t="s">
        <v>22482</v>
      </c>
      <c r="S1674" s="194" t="s">
        <v>235</v>
      </c>
      <c r="T1674" t="s">
        <v>64</v>
      </c>
      <c r="U1674" t="s">
        <v>48</v>
      </c>
      <c r="V1674" t="s">
        <v>49</v>
      </c>
      <c r="W1674" t="s">
        <v>22483</v>
      </c>
      <c r="X1674" s="127">
        <v>32333</v>
      </c>
      <c r="Y1674" t="s">
        <v>22484</v>
      </c>
      <c r="Z1674" s="127">
        <v>44256</v>
      </c>
      <c r="AA1674" s="127">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17539</v>
      </c>
      <c r="P1675" t="s">
        <v>550</v>
      </c>
      <c r="Q1675" t="s">
        <v>715</v>
      </c>
      <c r="R1675" t="s">
        <v>22485</v>
      </c>
      <c r="S1675" s="194" t="s">
        <v>235</v>
      </c>
      <c r="T1675" t="s">
        <v>64</v>
      </c>
      <c r="U1675" t="s">
        <v>48</v>
      </c>
      <c r="V1675" t="s">
        <v>49</v>
      </c>
      <c r="W1675" t="s">
        <v>22486</v>
      </c>
      <c r="X1675" s="127">
        <v>25984</v>
      </c>
      <c r="Y1675" t="s">
        <v>22487</v>
      </c>
      <c r="Z1675" s="127">
        <v>44519</v>
      </c>
      <c r="AA1675" s="127">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16198</v>
      </c>
      <c r="W1676" t="s">
        <v>17540</v>
      </c>
      <c r="X1676" s="127">
        <v>33483</v>
      </c>
      <c r="Y1676" t="s">
        <v>10878</v>
      </c>
      <c r="Z1676" s="127">
        <v>44510</v>
      </c>
      <c r="AA1676" s="127">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17541</v>
      </c>
      <c r="X1677" s="127">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17542</v>
      </c>
      <c r="X1678" s="127">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17543</v>
      </c>
      <c r="X1679" s="127">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17544</v>
      </c>
      <c r="X1680" s="127">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17545</v>
      </c>
      <c r="X1681" s="127">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17546</v>
      </c>
      <c r="X1682" s="127">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17547</v>
      </c>
      <c r="X1683" s="127">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17548</v>
      </c>
      <c r="X1684" s="127">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17549</v>
      </c>
      <c r="X1685" s="127">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17550</v>
      </c>
      <c r="X1686" s="127">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17551</v>
      </c>
      <c r="P1687" t="s">
        <v>644</v>
      </c>
      <c r="Q1687" t="s">
        <v>75</v>
      </c>
      <c r="R1687" t="s">
        <v>22488</v>
      </c>
      <c r="S1687" s="194" t="s">
        <v>235</v>
      </c>
      <c r="T1687" t="s">
        <v>64</v>
      </c>
      <c r="U1687" t="s">
        <v>48</v>
      </c>
      <c r="V1687" t="s">
        <v>49</v>
      </c>
      <c r="W1687" t="s">
        <v>22489</v>
      </c>
      <c r="X1687" s="127">
        <v>31635</v>
      </c>
      <c r="Y1687" t="s">
        <v>22490</v>
      </c>
      <c r="Z1687" s="127">
        <v>44256</v>
      </c>
      <c r="AA1687" s="127">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17552</v>
      </c>
      <c r="X1688" s="127">
        <v>25267</v>
      </c>
      <c r="Y1688" t="s">
        <v>10838</v>
      </c>
      <c r="Z1688" s="127">
        <v>44197</v>
      </c>
      <c r="AA1688" s="127">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17553</v>
      </c>
      <c r="X1689" s="127">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17554</v>
      </c>
      <c r="X1690" s="127">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17555</v>
      </c>
      <c r="X1691" s="127">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17556</v>
      </c>
      <c r="X1692" s="127">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17557</v>
      </c>
      <c r="X1693" s="127">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17560</v>
      </c>
      <c r="S1694" t="str">
        <f t="shared" si="22"/>
        <v>VILCA CORONADO, GENOVEVA EUDOCIA</v>
      </c>
      <c r="T1694" t="s">
        <v>64</v>
      </c>
      <c r="U1694" t="s">
        <v>48</v>
      </c>
      <c r="V1694" t="s">
        <v>49</v>
      </c>
      <c r="W1694" t="s">
        <v>17558</v>
      </c>
      <c r="X1694" s="127">
        <v>25263</v>
      </c>
      <c r="Y1694" t="s">
        <v>17559</v>
      </c>
      <c r="Z1694" s="127">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17561</v>
      </c>
      <c r="P1695" t="s">
        <v>193</v>
      </c>
      <c r="Q1695" t="s">
        <v>9630</v>
      </c>
      <c r="R1695" t="s">
        <v>4827</v>
      </c>
      <c r="S1695" s="194" t="s">
        <v>235</v>
      </c>
      <c r="T1695" t="s">
        <v>64</v>
      </c>
      <c r="U1695" t="s">
        <v>48</v>
      </c>
      <c r="V1695" t="s">
        <v>49</v>
      </c>
      <c r="W1695" t="s">
        <v>22491</v>
      </c>
      <c r="X1695" s="127">
        <v>28032</v>
      </c>
      <c r="Y1695" t="s">
        <v>22492</v>
      </c>
      <c r="Z1695" s="127">
        <v>44258</v>
      </c>
      <c r="AA1695" s="127">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17562</v>
      </c>
      <c r="P1696" t="s">
        <v>781</v>
      </c>
      <c r="Q1696" t="s">
        <v>6372</v>
      </c>
      <c r="R1696" t="s">
        <v>789</v>
      </c>
      <c r="S1696" t="str">
        <f t="shared" si="22"/>
        <v>HUAYLLAPUMA SANTA CRUZ, CARLOS</v>
      </c>
      <c r="T1696" t="s">
        <v>316</v>
      </c>
      <c r="U1696" t="s">
        <v>48</v>
      </c>
      <c r="V1696" t="s">
        <v>813</v>
      </c>
      <c r="W1696" t="s">
        <v>17563</v>
      </c>
      <c r="X1696" s="127">
        <v>25760</v>
      </c>
      <c r="Y1696" t="s">
        <v>10633</v>
      </c>
      <c r="Z1696" s="127">
        <v>44258</v>
      </c>
      <c r="AA1696" s="127">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17564</v>
      </c>
      <c r="X1697" s="127">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17565</v>
      </c>
      <c r="X1698" s="127">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17566</v>
      </c>
      <c r="X1699" s="127">
        <v>26913</v>
      </c>
      <c r="Y1699" t="s">
        <v>10940</v>
      </c>
      <c r="AB1699" t="s">
        <v>38</v>
      </c>
      <c r="AC1699" t="s">
        <v>39</v>
      </c>
      <c r="AD1699" t="s">
        <v>40</v>
      </c>
    </row>
    <row r="1700" spans="1:30" x14ac:dyDescent="0.25">
      <c r="A1700" t="s">
        <v>17567</v>
      </c>
      <c r="B1700" t="s">
        <v>27</v>
      </c>
      <c r="C1700" t="s">
        <v>28</v>
      </c>
      <c r="D1700" t="s">
        <v>29</v>
      </c>
      <c r="E1700" t="s">
        <v>30</v>
      </c>
      <c r="F1700" t="s">
        <v>10830</v>
      </c>
      <c r="G1700" t="s">
        <v>10831</v>
      </c>
      <c r="H1700" t="s">
        <v>9383</v>
      </c>
      <c r="I1700" t="s">
        <v>15445</v>
      </c>
      <c r="J1700" t="s">
        <v>17567</v>
      </c>
      <c r="K1700" t="s">
        <v>31</v>
      </c>
      <c r="L1700" t="s">
        <v>31</v>
      </c>
      <c r="M1700" t="s">
        <v>6446</v>
      </c>
      <c r="N1700" t="s">
        <v>61</v>
      </c>
      <c r="O1700" t="s">
        <v>17061</v>
      </c>
      <c r="P1700" t="s">
        <v>411</v>
      </c>
      <c r="Q1700" t="s">
        <v>5568</v>
      </c>
      <c r="R1700" t="s">
        <v>2618</v>
      </c>
      <c r="S1700" s="194" t="s">
        <v>235</v>
      </c>
      <c r="T1700" t="s">
        <v>64</v>
      </c>
      <c r="U1700" t="s">
        <v>6441</v>
      </c>
      <c r="V1700" t="s">
        <v>49</v>
      </c>
      <c r="W1700" t="s">
        <v>22493</v>
      </c>
      <c r="X1700" s="127">
        <v>30970</v>
      </c>
      <c r="Y1700" t="s">
        <v>22494</v>
      </c>
      <c r="Z1700" s="127">
        <v>44256</v>
      </c>
      <c r="AA1700" s="127">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17568</v>
      </c>
      <c r="X1701" s="127">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17569</v>
      </c>
      <c r="P1702" t="s">
        <v>134</v>
      </c>
      <c r="Q1702" t="s">
        <v>105</v>
      </c>
      <c r="R1702" t="s">
        <v>9021</v>
      </c>
      <c r="S1702" t="str">
        <f t="shared" si="22"/>
        <v>PALOMINO CHAMBI, LUCRECIA</v>
      </c>
      <c r="T1702" t="s">
        <v>192</v>
      </c>
      <c r="U1702" t="s">
        <v>37</v>
      </c>
      <c r="V1702" t="s">
        <v>49</v>
      </c>
      <c r="W1702" t="s">
        <v>17570</v>
      </c>
      <c r="X1702" s="127">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17571</v>
      </c>
      <c r="X1703" s="127">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17572</v>
      </c>
      <c r="X1704" s="127">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17573</v>
      </c>
      <c r="X1705" s="127">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17552</v>
      </c>
      <c r="X1706" s="127">
        <v>25267</v>
      </c>
      <c r="Y1706" t="s">
        <v>10838</v>
      </c>
      <c r="Z1706" s="127">
        <v>44197</v>
      </c>
      <c r="AA1706" s="127">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17574</v>
      </c>
      <c r="X1707" s="127">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17575</v>
      </c>
      <c r="X1708" s="127">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17576</v>
      </c>
      <c r="X1709" s="127">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17577</v>
      </c>
      <c r="X1710" s="127">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17578</v>
      </c>
      <c r="X1711" s="127">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17579</v>
      </c>
      <c r="X1712" s="127">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17580</v>
      </c>
      <c r="X1713" s="127">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17581</v>
      </c>
      <c r="X1714" s="127">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17582</v>
      </c>
      <c r="X1715" s="127">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17583</v>
      </c>
      <c r="P1716" t="s">
        <v>152</v>
      </c>
      <c r="Q1716" t="s">
        <v>208</v>
      </c>
      <c r="R1716" t="s">
        <v>22495</v>
      </c>
      <c r="S1716" s="194" t="s">
        <v>235</v>
      </c>
      <c r="T1716" t="s">
        <v>64</v>
      </c>
      <c r="U1716" t="s">
        <v>48</v>
      </c>
      <c r="V1716" t="s">
        <v>49</v>
      </c>
      <c r="W1716" t="s">
        <v>22496</v>
      </c>
      <c r="X1716" s="127">
        <v>28393</v>
      </c>
      <c r="Y1716" t="s">
        <v>22497</v>
      </c>
      <c r="Z1716" s="127">
        <v>44334</v>
      </c>
      <c r="AA1716" s="127">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17584</v>
      </c>
      <c r="X1717" s="127">
        <v>25475</v>
      </c>
      <c r="Y1717" t="s">
        <v>10990</v>
      </c>
      <c r="Z1717" s="127">
        <v>44197</v>
      </c>
      <c r="AA1717" s="127">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17585</v>
      </c>
      <c r="P1718" t="s">
        <v>101</v>
      </c>
      <c r="Q1718" t="s">
        <v>22498</v>
      </c>
      <c r="R1718" t="s">
        <v>22499</v>
      </c>
      <c r="S1718" s="194" t="s">
        <v>235</v>
      </c>
      <c r="T1718" t="s">
        <v>64</v>
      </c>
      <c r="U1718" t="s">
        <v>48</v>
      </c>
      <c r="V1718" t="s">
        <v>49</v>
      </c>
      <c r="W1718" t="s">
        <v>22500</v>
      </c>
      <c r="X1718" s="127">
        <v>30512</v>
      </c>
      <c r="Y1718" t="s">
        <v>22501</v>
      </c>
      <c r="Z1718" s="127">
        <v>44256</v>
      </c>
      <c r="AA1718" s="127">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17586</v>
      </c>
      <c r="X1719" s="127">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17587</v>
      </c>
      <c r="X1720" s="127">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17588</v>
      </c>
      <c r="X1721" s="127">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17589</v>
      </c>
      <c r="P1722" t="s">
        <v>331</v>
      </c>
      <c r="Q1722" t="s">
        <v>135</v>
      </c>
      <c r="R1722" t="s">
        <v>638</v>
      </c>
      <c r="S1722" s="194" t="s">
        <v>235</v>
      </c>
      <c r="T1722" t="s">
        <v>64</v>
      </c>
      <c r="U1722" t="s">
        <v>48</v>
      </c>
      <c r="V1722" t="s">
        <v>49</v>
      </c>
      <c r="W1722" t="s">
        <v>22502</v>
      </c>
      <c r="X1722" s="127">
        <v>30592</v>
      </c>
      <c r="Y1722" t="s">
        <v>22503</v>
      </c>
      <c r="Z1722" s="127">
        <v>44256</v>
      </c>
      <c r="AA1722" s="127">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17590</v>
      </c>
      <c r="X1723" s="127">
        <v>24564</v>
      </c>
      <c r="Y1723" t="s">
        <v>11002</v>
      </c>
      <c r="Z1723" s="127">
        <v>44197</v>
      </c>
      <c r="AA1723" s="127">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16184</v>
      </c>
      <c r="W1724" t="s">
        <v>17591</v>
      </c>
      <c r="X1724" s="127">
        <v>22518</v>
      </c>
      <c r="Y1724" t="s">
        <v>11005</v>
      </c>
      <c r="Z1724" s="127">
        <v>44340</v>
      </c>
      <c r="AA1724" s="127">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17592</v>
      </c>
      <c r="P1725" t="s">
        <v>289</v>
      </c>
      <c r="Q1725" t="s">
        <v>22504</v>
      </c>
      <c r="R1725" t="s">
        <v>22505</v>
      </c>
      <c r="S1725" s="194" t="s">
        <v>235</v>
      </c>
      <c r="T1725" t="s">
        <v>64</v>
      </c>
      <c r="U1725" t="s">
        <v>48</v>
      </c>
      <c r="V1725" t="s">
        <v>49</v>
      </c>
      <c r="W1725" t="s">
        <v>22506</v>
      </c>
      <c r="X1725" s="127">
        <v>26550</v>
      </c>
      <c r="Y1725" t="s">
        <v>22507</v>
      </c>
      <c r="Z1725" s="127">
        <v>44351</v>
      </c>
      <c r="AA1725" s="127">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17593</v>
      </c>
      <c r="P1726" t="s">
        <v>193</v>
      </c>
      <c r="Q1726" t="s">
        <v>138</v>
      </c>
      <c r="R1726" t="s">
        <v>21239</v>
      </c>
      <c r="S1726" s="194" t="s">
        <v>235</v>
      </c>
      <c r="T1726" t="s">
        <v>64</v>
      </c>
      <c r="U1726" t="s">
        <v>48</v>
      </c>
      <c r="V1726" t="s">
        <v>49</v>
      </c>
      <c r="W1726" t="s">
        <v>22508</v>
      </c>
      <c r="X1726" s="127">
        <v>30997</v>
      </c>
      <c r="Y1726" t="s">
        <v>22509</v>
      </c>
      <c r="Z1726" s="127">
        <v>44286</v>
      </c>
      <c r="AA1726" s="127">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16184</v>
      </c>
      <c r="W1727" t="s">
        <v>17594</v>
      </c>
      <c r="X1727" s="127">
        <v>23667</v>
      </c>
      <c r="Y1727" t="s">
        <v>11008</v>
      </c>
      <c r="Z1727" s="127">
        <v>44278</v>
      </c>
      <c r="AA1727" s="127">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17595</v>
      </c>
      <c r="X1728" s="127">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17596</v>
      </c>
      <c r="X1729" s="127">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17597</v>
      </c>
      <c r="X1730" s="127">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17598</v>
      </c>
      <c r="X1731" s="127">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17599</v>
      </c>
      <c r="X1732" s="127">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17600</v>
      </c>
      <c r="X1733" s="127">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17601</v>
      </c>
      <c r="X1734" s="127">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17602</v>
      </c>
      <c r="X1735" s="127">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17603</v>
      </c>
      <c r="X1736" s="127">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17604</v>
      </c>
      <c r="X1737" s="127">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17605</v>
      </c>
      <c r="X1738" s="127">
        <v>22957</v>
      </c>
      <c r="Y1738" t="s">
        <v>14948</v>
      </c>
      <c r="Z1738" s="127">
        <v>44256</v>
      </c>
      <c r="AA1738" s="127">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17606</v>
      </c>
      <c r="P1739" t="s">
        <v>490</v>
      </c>
      <c r="Q1739" t="s">
        <v>757</v>
      </c>
      <c r="R1739" t="s">
        <v>22510</v>
      </c>
      <c r="S1739" s="194" t="s">
        <v>235</v>
      </c>
      <c r="T1739" t="s">
        <v>64</v>
      </c>
      <c r="U1739" t="s">
        <v>48</v>
      </c>
      <c r="V1739" t="s">
        <v>49</v>
      </c>
      <c r="W1739" t="s">
        <v>22511</v>
      </c>
      <c r="X1739" s="127">
        <v>27921</v>
      </c>
      <c r="Y1739" t="s">
        <v>22512</v>
      </c>
      <c r="Z1739" s="127">
        <v>44256</v>
      </c>
      <c r="AA1739" s="127">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17607</v>
      </c>
      <c r="X1740" s="127">
        <v>23603</v>
      </c>
      <c r="Y1740" t="s">
        <v>10957</v>
      </c>
      <c r="Z1740" s="127">
        <v>44256</v>
      </c>
      <c r="AA1740" s="127">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17608</v>
      </c>
      <c r="P1741" t="s">
        <v>22513</v>
      </c>
      <c r="Q1741" t="s">
        <v>75</v>
      </c>
      <c r="R1741" t="s">
        <v>22514</v>
      </c>
      <c r="S1741" s="194" t="s">
        <v>235</v>
      </c>
      <c r="T1741" t="s">
        <v>64</v>
      </c>
      <c r="U1741" t="s">
        <v>48</v>
      </c>
      <c r="V1741" t="s">
        <v>49</v>
      </c>
      <c r="W1741" t="s">
        <v>22515</v>
      </c>
      <c r="X1741" s="127">
        <v>28858</v>
      </c>
      <c r="Y1741" t="s">
        <v>22516</v>
      </c>
      <c r="Z1741" s="127">
        <v>44323</v>
      </c>
      <c r="AA1741" s="127">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17609</v>
      </c>
      <c r="P1742" t="s">
        <v>76</v>
      </c>
      <c r="Q1742" t="s">
        <v>22345</v>
      </c>
      <c r="R1742" t="s">
        <v>22346</v>
      </c>
      <c r="S1742" s="194" t="s">
        <v>235</v>
      </c>
      <c r="T1742" t="s">
        <v>64</v>
      </c>
      <c r="U1742" t="s">
        <v>48</v>
      </c>
      <c r="V1742" t="s">
        <v>49</v>
      </c>
      <c r="W1742" t="s">
        <v>22347</v>
      </c>
      <c r="X1742" s="127">
        <v>29489</v>
      </c>
      <c r="Y1742" t="s">
        <v>22348</v>
      </c>
      <c r="Z1742" s="127">
        <v>44470</v>
      </c>
      <c r="AA1742" s="127">
        <v>44561</v>
      </c>
      <c r="AB1742" t="s">
        <v>38</v>
      </c>
      <c r="AC1742" t="s">
        <v>6628</v>
      </c>
      <c r="AD1742" t="s">
        <v>40</v>
      </c>
    </row>
    <row r="1743" spans="1:30" x14ac:dyDescent="0.25">
      <c r="A1743" t="s">
        <v>17610</v>
      </c>
      <c r="B1743" t="s">
        <v>27</v>
      </c>
      <c r="C1743" t="s">
        <v>28</v>
      </c>
      <c r="D1743" t="s">
        <v>29</v>
      </c>
      <c r="E1743" t="s">
        <v>30</v>
      </c>
      <c r="F1743" t="s">
        <v>10953</v>
      </c>
      <c r="G1743" t="s">
        <v>10954</v>
      </c>
      <c r="H1743" t="s">
        <v>9383</v>
      </c>
      <c r="I1743" t="s">
        <v>15451</v>
      </c>
      <c r="J1743" t="s">
        <v>17610</v>
      </c>
      <c r="K1743" t="s">
        <v>31</v>
      </c>
      <c r="L1743" t="s">
        <v>31</v>
      </c>
      <c r="M1743" t="s">
        <v>6446</v>
      </c>
      <c r="N1743" t="s">
        <v>61</v>
      </c>
      <c r="O1743" t="s">
        <v>17061</v>
      </c>
      <c r="P1743" t="s">
        <v>76</v>
      </c>
      <c r="Q1743" t="s">
        <v>476</v>
      </c>
      <c r="R1743" t="s">
        <v>22412</v>
      </c>
      <c r="S1743" s="194" t="s">
        <v>235</v>
      </c>
      <c r="T1743" t="s">
        <v>64</v>
      </c>
      <c r="U1743" t="s">
        <v>749</v>
      </c>
      <c r="V1743" t="s">
        <v>49</v>
      </c>
      <c r="W1743" t="s">
        <v>22413</v>
      </c>
      <c r="X1743" s="127">
        <v>33881</v>
      </c>
      <c r="Y1743" t="s">
        <v>22414</v>
      </c>
      <c r="Z1743" s="127">
        <v>44256</v>
      </c>
      <c r="AA1743" s="127">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17611</v>
      </c>
      <c r="X1744" s="127">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17612</v>
      </c>
      <c r="X1745" s="127">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17613</v>
      </c>
      <c r="X1746" s="127">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17614</v>
      </c>
      <c r="X1747" s="127">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17615</v>
      </c>
      <c r="X1748" s="127">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17616</v>
      </c>
      <c r="X1749" s="127">
        <v>22672</v>
      </c>
      <c r="Y1749" t="s">
        <v>11065</v>
      </c>
      <c r="Z1749" s="127">
        <v>43374</v>
      </c>
      <c r="AA1749" s="127">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17617</v>
      </c>
      <c r="X1750" s="127">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17618</v>
      </c>
      <c r="X1751" s="127">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17619</v>
      </c>
      <c r="X1752" s="127">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17620</v>
      </c>
      <c r="X1753" s="127">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17621</v>
      </c>
      <c r="X1754" s="127">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17622</v>
      </c>
      <c r="X1755" s="127">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17623</v>
      </c>
      <c r="X1756" s="127">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17624</v>
      </c>
      <c r="X1757" s="127">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17625</v>
      </c>
      <c r="P1758" t="s">
        <v>642</v>
      </c>
      <c r="Q1758" t="s">
        <v>1882</v>
      </c>
      <c r="R1758" t="s">
        <v>22517</v>
      </c>
      <c r="S1758" s="194" t="s">
        <v>235</v>
      </c>
      <c r="T1758" t="s">
        <v>64</v>
      </c>
      <c r="U1758" t="s">
        <v>48</v>
      </c>
      <c r="V1758" t="s">
        <v>49</v>
      </c>
      <c r="W1758" t="s">
        <v>22518</v>
      </c>
      <c r="X1758" s="127">
        <v>31231</v>
      </c>
      <c r="Y1758" t="s">
        <v>22519</v>
      </c>
      <c r="Z1758" s="127">
        <v>44256</v>
      </c>
      <c r="AA1758" s="127">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17626</v>
      </c>
      <c r="X1759" s="127">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17627</v>
      </c>
      <c r="X1760" s="127">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17628</v>
      </c>
      <c r="P1761" t="s">
        <v>788</v>
      </c>
      <c r="Q1761" t="s">
        <v>988</v>
      </c>
      <c r="R1761" t="s">
        <v>22520</v>
      </c>
      <c r="S1761" s="194" t="s">
        <v>235</v>
      </c>
      <c r="T1761" t="s">
        <v>64</v>
      </c>
      <c r="U1761" t="s">
        <v>48</v>
      </c>
      <c r="V1761" t="s">
        <v>49</v>
      </c>
      <c r="W1761" t="s">
        <v>22521</v>
      </c>
      <c r="X1761" s="127">
        <v>32566</v>
      </c>
      <c r="Y1761" t="s">
        <v>22522</v>
      </c>
      <c r="Z1761" s="127">
        <v>44323</v>
      </c>
      <c r="AA1761" s="127">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17629</v>
      </c>
      <c r="X1762" s="127">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17630</v>
      </c>
      <c r="X1763" s="127">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17631</v>
      </c>
      <c r="X1764" s="127">
        <v>23074</v>
      </c>
      <c r="Y1764" t="s">
        <v>11107</v>
      </c>
      <c r="AB1764" t="s">
        <v>38</v>
      </c>
      <c r="AC1764" t="s">
        <v>39</v>
      </c>
      <c r="AD1764" t="s">
        <v>40</v>
      </c>
    </row>
    <row r="1765" spans="1:30" x14ac:dyDescent="0.25">
      <c r="A1765" t="s">
        <v>17632</v>
      </c>
      <c r="B1765" t="s">
        <v>27</v>
      </c>
      <c r="C1765" t="s">
        <v>28</v>
      </c>
      <c r="D1765" t="s">
        <v>29</v>
      </c>
      <c r="E1765" t="s">
        <v>30</v>
      </c>
      <c r="F1765" t="s">
        <v>11063</v>
      </c>
      <c r="G1765" t="s">
        <v>11064</v>
      </c>
      <c r="H1765" t="s">
        <v>9383</v>
      </c>
      <c r="I1765" t="s">
        <v>15452</v>
      </c>
      <c r="J1765" t="s">
        <v>17632</v>
      </c>
      <c r="K1765" t="s">
        <v>31</v>
      </c>
      <c r="L1765" t="s">
        <v>31</v>
      </c>
      <c r="M1765" t="s">
        <v>6446</v>
      </c>
      <c r="N1765" t="s">
        <v>61</v>
      </c>
      <c r="O1765" t="s">
        <v>17061</v>
      </c>
      <c r="P1765" t="s">
        <v>330</v>
      </c>
      <c r="Q1765" t="s">
        <v>718</v>
      </c>
      <c r="R1765" t="s">
        <v>22462</v>
      </c>
      <c r="S1765" s="194" t="s">
        <v>235</v>
      </c>
      <c r="T1765" t="s">
        <v>64</v>
      </c>
      <c r="U1765" t="s">
        <v>316</v>
      </c>
      <c r="V1765" t="s">
        <v>49</v>
      </c>
      <c r="W1765" t="s">
        <v>22463</v>
      </c>
      <c r="X1765" s="127">
        <v>25471</v>
      </c>
      <c r="Y1765" t="s">
        <v>22464</v>
      </c>
      <c r="Z1765" s="127">
        <v>44256</v>
      </c>
      <c r="AA1765" s="127">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17633</v>
      </c>
      <c r="X1766" s="127">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17634</v>
      </c>
      <c r="X1767" s="127">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17635</v>
      </c>
      <c r="X1768" s="127">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17636</v>
      </c>
      <c r="X1769" s="127">
        <v>25810</v>
      </c>
      <c r="Y1769" t="s">
        <v>12150</v>
      </c>
      <c r="Z1769" s="127">
        <v>43525</v>
      </c>
      <c r="AA1769" s="127">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17637</v>
      </c>
      <c r="X1770" s="127">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17638</v>
      </c>
      <c r="X1771" s="127">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17639</v>
      </c>
      <c r="X1772" s="127">
        <v>26662</v>
      </c>
      <c r="Y1772" t="s">
        <v>17640</v>
      </c>
      <c r="Z1772" s="127">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17641</v>
      </c>
      <c r="X1773" s="127">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17642</v>
      </c>
      <c r="X1774" s="127">
        <v>22806</v>
      </c>
      <c r="Y1774" t="s">
        <v>11138</v>
      </c>
      <c r="AB1774" t="s">
        <v>38</v>
      </c>
      <c r="AC1774" t="s">
        <v>39</v>
      </c>
      <c r="AD1774" t="s">
        <v>40</v>
      </c>
    </row>
    <row r="1775" spans="1:30" x14ac:dyDescent="0.25">
      <c r="A1775" t="s">
        <v>17643</v>
      </c>
      <c r="B1775" t="s">
        <v>27</v>
      </c>
      <c r="C1775" t="s">
        <v>28</v>
      </c>
      <c r="D1775" t="s">
        <v>29</v>
      </c>
      <c r="E1775" t="s">
        <v>30</v>
      </c>
      <c r="F1775" t="s">
        <v>11119</v>
      </c>
      <c r="G1775" t="s">
        <v>11120</v>
      </c>
      <c r="H1775" t="s">
        <v>9383</v>
      </c>
      <c r="I1775" t="s">
        <v>15453</v>
      </c>
      <c r="J1775" t="s">
        <v>17643</v>
      </c>
      <c r="K1775" t="s">
        <v>31</v>
      </c>
      <c r="L1775" t="s">
        <v>31</v>
      </c>
      <c r="M1775" t="s">
        <v>6446</v>
      </c>
      <c r="N1775" t="s">
        <v>61</v>
      </c>
      <c r="O1775" t="s">
        <v>17061</v>
      </c>
      <c r="P1775" t="s">
        <v>888</v>
      </c>
      <c r="Q1775" t="s">
        <v>218</v>
      </c>
      <c r="R1775" t="s">
        <v>22523</v>
      </c>
      <c r="S1775" s="194" t="s">
        <v>235</v>
      </c>
      <c r="T1775" t="s">
        <v>64</v>
      </c>
      <c r="U1775" t="s">
        <v>749</v>
      </c>
      <c r="V1775" t="s">
        <v>49</v>
      </c>
      <c r="W1775" t="s">
        <v>22524</v>
      </c>
      <c r="X1775" s="127">
        <v>26303</v>
      </c>
      <c r="Y1775" t="s">
        <v>22525</v>
      </c>
      <c r="Z1775" s="127">
        <v>44256</v>
      </c>
      <c r="AA1775" s="127">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17644</v>
      </c>
      <c r="P1776" t="s">
        <v>549</v>
      </c>
      <c r="Q1776" t="s">
        <v>298</v>
      </c>
      <c r="R1776" t="s">
        <v>559</v>
      </c>
      <c r="S1776" s="194" t="s">
        <v>235</v>
      </c>
      <c r="T1776" t="s">
        <v>102</v>
      </c>
      <c r="U1776" t="s">
        <v>37</v>
      </c>
      <c r="V1776" t="s">
        <v>49</v>
      </c>
      <c r="W1776" t="s">
        <v>22526</v>
      </c>
      <c r="X1776" s="127">
        <v>31399</v>
      </c>
      <c r="Y1776" t="s">
        <v>22527</v>
      </c>
      <c r="Z1776" s="127">
        <v>44354</v>
      </c>
      <c r="AA1776" s="127">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17645</v>
      </c>
      <c r="X1777" s="127">
        <v>22821</v>
      </c>
      <c r="Y1777" t="s">
        <v>11144</v>
      </c>
      <c r="Z1777" s="127">
        <v>43374</v>
      </c>
      <c r="AA1777" s="127">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17646</v>
      </c>
      <c r="X1778" s="127">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17647</v>
      </c>
      <c r="X1779" s="127">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17648</v>
      </c>
      <c r="X1780" s="127">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17649</v>
      </c>
      <c r="X1781" s="127">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17650</v>
      </c>
      <c r="X1782" s="127">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17651</v>
      </c>
      <c r="X1783" s="127">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17652</v>
      </c>
      <c r="X1784" s="127">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17653</v>
      </c>
      <c r="X1785" s="127">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17654</v>
      </c>
      <c r="X1786" s="127">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17655</v>
      </c>
      <c r="X1787" s="127">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17656</v>
      </c>
      <c r="X1788" s="127">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17657</v>
      </c>
      <c r="X1789" s="127">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17658</v>
      </c>
      <c r="X1790" s="127">
        <v>21442</v>
      </c>
      <c r="Y1790" t="s">
        <v>15460</v>
      </c>
      <c r="Z1790" s="127">
        <v>42064</v>
      </c>
      <c r="AA1790" s="127">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17659</v>
      </c>
      <c r="X1791" s="127">
        <v>24952</v>
      </c>
      <c r="Y1791" t="s">
        <v>12246</v>
      </c>
      <c r="Z1791" s="127">
        <v>43525</v>
      </c>
      <c r="AA1791" s="127">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17660</v>
      </c>
      <c r="P1792" t="s">
        <v>4311</v>
      </c>
      <c r="Q1792" t="s">
        <v>98</v>
      </c>
      <c r="R1792" t="s">
        <v>22528</v>
      </c>
      <c r="S1792" s="194" t="s">
        <v>235</v>
      </c>
      <c r="T1792" t="s">
        <v>64</v>
      </c>
      <c r="U1792" t="s">
        <v>48</v>
      </c>
      <c r="V1792" t="s">
        <v>49</v>
      </c>
      <c r="W1792" t="s">
        <v>22529</v>
      </c>
      <c r="X1792" s="127">
        <v>30523</v>
      </c>
      <c r="Y1792" t="s">
        <v>22530</v>
      </c>
      <c r="Z1792" s="127">
        <v>44364</v>
      </c>
      <c r="AA1792" s="127">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17426</v>
      </c>
      <c r="W1793" t="s">
        <v>17661</v>
      </c>
      <c r="X1793" s="127">
        <v>25323</v>
      </c>
      <c r="Y1793" t="s">
        <v>11192</v>
      </c>
      <c r="Z1793" s="127">
        <v>44351</v>
      </c>
      <c r="AA1793" s="127">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17662</v>
      </c>
      <c r="X1794" s="127">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17663</v>
      </c>
      <c r="X1795" s="127">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17664</v>
      </c>
      <c r="X1796" s="127">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17665</v>
      </c>
      <c r="X1797" s="127">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17666</v>
      </c>
      <c r="X1798" s="127">
        <v>24603</v>
      </c>
      <c r="Y1798" t="s">
        <v>11186</v>
      </c>
      <c r="Z1798" s="127">
        <v>44197</v>
      </c>
      <c r="AA1798" s="127">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17667</v>
      </c>
      <c r="P1799" t="s">
        <v>105</v>
      </c>
      <c r="Q1799" t="s">
        <v>284</v>
      </c>
      <c r="R1799" t="s">
        <v>22531</v>
      </c>
      <c r="S1799" s="194" t="s">
        <v>235</v>
      </c>
      <c r="T1799" t="s">
        <v>64</v>
      </c>
      <c r="U1799" t="s">
        <v>48</v>
      </c>
      <c r="V1799" t="s">
        <v>49</v>
      </c>
      <c r="W1799" t="s">
        <v>22532</v>
      </c>
      <c r="X1799" s="127">
        <v>34841</v>
      </c>
      <c r="Y1799" t="s">
        <v>22533</v>
      </c>
      <c r="Z1799" s="127">
        <v>44256</v>
      </c>
      <c r="AA1799" s="127">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17668</v>
      </c>
      <c r="X1800" s="127">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17669</v>
      </c>
      <c r="X1801" s="127">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17670</v>
      </c>
      <c r="X1802" s="127">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17671</v>
      </c>
      <c r="X1803" s="127">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22534</v>
      </c>
      <c r="S1804" s="194" t="s">
        <v>235</v>
      </c>
      <c r="T1804" t="s">
        <v>64</v>
      </c>
      <c r="U1804" t="s">
        <v>48</v>
      </c>
      <c r="V1804" t="s">
        <v>49</v>
      </c>
      <c r="W1804" t="s">
        <v>22535</v>
      </c>
      <c r="X1804" s="127">
        <v>29217</v>
      </c>
      <c r="Y1804" t="s">
        <v>22536</v>
      </c>
      <c r="Z1804" s="127">
        <v>44256</v>
      </c>
      <c r="AA1804" s="127">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17672</v>
      </c>
      <c r="P1805" t="s">
        <v>653</v>
      </c>
      <c r="Q1805" t="s">
        <v>126</v>
      </c>
      <c r="R1805" t="s">
        <v>263</v>
      </c>
      <c r="S1805" s="194" t="s">
        <v>235</v>
      </c>
      <c r="T1805" t="s">
        <v>64</v>
      </c>
      <c r="U1805" t="s">
        <v>48</v>
      </c>
      <c r="V1805" t="s">
        <v>49</v>
      </c>
      <c r="W1805" t="s">
        <v>22537</v>
      </c>
      <c r="X1805" s="127">
        <v>31957</v>
      </c>
      <c r="Y1805" t="s">
        <v>22538</v>
      </c>
      <c r="Z1805" s="127">
        <v>44260</v>
      </c>
      <c r="AA1805" s="127">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17673</v>
      </c>
      <c r="X1806" s="127">
        <v>24415</v>
      </c>
      <c r="Y1806" t="s">
        <v>11223</v>
      </c>
      <c r="Z1806" s="127">
        <v>44258</v>
      </c>
      <c r="AA1806" s="127">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17674</v>
      </c>
      <c r="P1807" t="s">
        <v>1020</v>
      </c>
      <c r="Q1807" t="s">
        <v>182</v>
      </c>
      <c r="R1807" t="s">
        <v>7487</v>
      </c>
      <c r="S1807" s="194" t="s">
        <v>235</v>
      </c>
      <c r="T1807" t="s">
        <v>64</v>
      </c>
      <c r="U1807" t="s">
        <v>48</v>
      </c>
      <c r="V1807" t="s">
        <v>49</v>
      </c>
      <c r="W1807" t="s">
        <v>22539</v>
      </c>
      <c r="X1807" s="127">
        <v>27662</v>
      </c>
      <c r="Y1807" t="s">
        <v>22540</v>
      </c>
      <c r="Z1807" s="127">
        <v>44323</v>
      </c>
      <c r="AA1807" s="127">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22541</v>
      </c>
      <c r="S1808" s="194" t="s">
        <v>235</v>
      </c>
      <c r="T1808" t="s">
        <v>64</v>
      </c>
      <c r="U1808" t="s">
        <v>48</v>
      </c>
      <c r="V1808" t="s">
        <v>49</v>
      </c>
      <c r="W1808" t="s">
        <v>22542</v>
      </c>
      <c r="X1808" s="127">
        <v>32081</v>
      </c>
      <c r="Y1808" t="s">
        <v>22543</v>
      </c>
      <c r="Z1808" s="127">
        <v>44256</v>
      </c>
      <c r="AA1808" s="127">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17675</v>
      </c>
      <c r="P1809" t="s">
        <v>972</v>
      </c>
      <c r="Q1809" t="s">
        <v>328</v>
      </c>
      <c r="R1809" t="s">
        <v>22544</v>
      </c>
      <c r="S1809" s="194" t="s">
        <v>235</v>
      </c>
      <c r="T1809" t="s">
        <v>64</v>
      </c>
      <c r="U1809" t="s">
        <v>48</v>
      </c>
      <c r="V1809" t="s">
        <v>49</v>
      </c>
      <c r="W1809" t="s">
        <v>22545</v>
      </c>
      <c r="X1809" s="127">
        <v>31305</v>
      </c>
      <c r="Y1809" t="s">
        <v>22546</v>
      </c>
      <c r="Z1809" s="127">
        <v>44256</v>
      </c>
      <c r="AA1809" s="127">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17676</v>
      </c>
      <c r="X1810" s="127">
        <v>26358</v>
      </c>
      <c r="Y1810" t="s">
        <v>11189</v>
      </c>
      <c r="Z1810" s="127">
        <v>44197</v>
      </c>
      <c r="AA1810" s="127">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17677</v>
      </c>
      <c r="X1811" s="127">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17678</v>
      </c>
      <c r="X1812" s="127">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17679</v>
      </c>
      <c r="X1813" s="127">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17680</v>
      </c>
      <c r="X1814" s="127">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17681</v>
      </c>
      <c r="P1815" t="s">
        <v>4311</v>
      </c>
      <c r="Q1815" t="s">
        <v>98</v>
      </c>
      <c r="R1815" t="s">
        <v>22528</v>
      </c>
      <c r="S1815" s="194" t="s">
        <v>235</v>
      </c>
      <c r="T1815" t="s">
        <v>64</v>
      </c>
      <c r="U1815" t="s">
        <v>48</v>
      </c>
      <c r="V1815" t="s">
        <v>49</v>
      </c>
      <c r="W1815" t="s">
        <v>22529</v>
      </c>
      <c r="X1815" s="127">
        <v>30523</v>
      </c>
      <c r="Y1815" t="s">
        <v>22530</v>
      </c>
      <c r="Z1815" s="127">
        <v>44274</v>
      </c>
      <c r="AA1815" s="127">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17682</v>
      </c>
      <c r="P1816" t="s">
        <v>250</v>
      </c>
      <c r="Q1816" t="s">
        <v>484</v>
      </c>
      <c r="R1816" t="s">
        <v>22547</v>
      </c>
      <c r="S1816" s="194" t="s">
        <v>235</v>
      </c>
      <c r="T1816" t="s">
        <v>64</v>
      </c>
      <c r="U1816" t="s">
        <v>48</v>
      </c>
      <c r="V1816" t="s">
        <v>16198</v>
      </c>
      <c r="W1816" t="s">
        <v>22548</v>
      </c>
      <c r="X1816" s="127">
        <v>30545</v>
      </c>
      <c r="Y1816" t="s">
        <v>22549</v>
      </c>
      <c r="Z1816" s="127">
        <v>44256</v>
      </c>
      <c r="AA1816" s="127">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17683</v>
      </c>
      <c r="X1817" s="127">
        <v>26671</v>
      </c>
      <c r="Y1817" t="s">
        <v>11244</v>
      </c>
      <c r="Z1817" s="127">
        <v>44197</v>
      </c>
      <c r="AA1817" s="127">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17684</v>
      </c>
      <c r="X1818" s="127">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17685</v>
      </c>
      <c r="X1819" s="127">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17686</v>
      </c>
      <c r="P1820" t="s">
        <v>256</v>
      </c>
      <c r="Q1820" t="s">
        <v>58</v>
      </c>
      <c r="R1820" t="s">
        <v>22550</v>
      </c>
      <c r="S1820" s="194" t="s">
        <v>235</v>
      </c>
      <c r="T1820" t="s">
        <v>64</v>
      </c>
      <c r="U1820" t="s">
        <v>48</v>
      </c>
      <c r="V1820" t="s">
        <v>49</v>
      </c>
      <c r="W1820" t="s">
        <v>22551</v>
      </c>
      <c r="X1820" s="127">
        <v>33380</v>
      </c>
      <c r="Y1820" t="s">
        <v>22552</v>
      </c>
      <c r="Z1820" s="127">
        <v>44256</v>
      </c>
      <c r="AA1820" s="127">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17687</v>
      </c>
      <c r="X1821" s="127">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17688</v>
      </c>
      <c r="X1822" s="127">
        <v>23514</v>
      </c>
      <c r="Y1822" t="s">
        <v>11256</v>
      </c>
      <c r="AB1822" t="s">
        <v>38</v>
      </c>
      <c r="AC1822" t="s">
        <v>39</v>
      </c>
      <c r="AD1822" t="s">
        <v>40</v>
      </c>
    </row>
    <row r="1823" spans="1:30" x14ac:dyDescent="0.25">
      <c r="A1823" t="s">
        <v>17689</v>
      </c>
      <c r="B1823" t="s">
        <v>27</v>
      </c>
      <c r="C1823" t="s">
        <v>28</v>
      </c>
      <c r="D1823" t="s">
        <v>29</v>
      </c>
      <c r="E1823" t="s">
        <v>30</v>
      </c>
      <c r="F1823" t="s">
        <v>11183</v>
      </c>
      <c r="G1823" t="s">
        <v>11184</v>
      </c>
      <c r="H1823" t="s">
        <v>9383</v>
      </c>
      <c r="I1823" t="s">
        <v>15459</v>
      </c>
      <c r="J1823" t="s">
        <v>17689</v>
      </c>
      <c r="K1823" t="s">
        <v>31</v>
      </c>
      <c r="L1823" t="s">
        <v>31</v>
      </c>
      <c r="M1823" t="s">
        <v>6446</v>
      </c>
      <c r="N1823" t="s">
        <v>61</v>
      </c>
      <c r="O1823" t="s">
        <v>17061</v>
      </c>
      <c r="P1823" t="s">
        <v>88</v>
      </c>
      <c r="Q1823" t="s">
        <v>122</v>
      </c>
      <c r="R1823" t="s">
        <v>836</v>
      </c>
      <c r="S1823" s="194" t="s">
        <v>235</v>
      </c>
      <c r="T1823" t="s">
        <v>64</v>
      </c>
      <c r="U1823" t="s">
        <v>47</v>
      </c>
      <c r="V1823" t="s">
        <v>49</v>
      </c>
      <c r="W1823" t="s">
        <v>22369</v>
      </c>
      <c r="X1823" s="127">
        <v>28848</v>
      </c>
      <c r="Y1823" t="s">
        <v>22370</v>
      </c>
      <c r="Z1823" s="127">
        <v>44256</v>
      </c>
      <c r="AA1823" s="127">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17690</v>
      </c>
      <c r="X1824" s="127">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17691</v>
      </c>
      <c r="X1825" s="127">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17692</v>
      </c>
      <c r="X1826" s="127">
        <v>26650</v>
      </c>
      <c r="Y1826" t="s">
        <v>11267</v>
      </c>
      <c r="Z1826" s="127">
        <v>43525</v>
      </c>
      <c r="AA1826" s="127">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17693</v>
      </c>
      <c r="X1827" s="127">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17694</v>
      </c>
      <c r="X1828" s="127">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17695</v>
      </c>
      <c r="X1829" s="127">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17696</v>
      </c>
      <c r="X1830" s="127">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17697</v>
      </c>
      <c r="P1831" t="s">
        <v>158</v>
      </c>
      <c r="Q1831" t="s">
        <v>106</v>
      </c>
      <c r="R1831" t="s">
        <v>7959</v>
      </c>
      <c r="S1831" s="194" t="s">
        <v>235</v>
      </c>
      <c r="T1831" t="s">
        <v>64</v>
      </c>
      <c r="U1831" t="s">
        <v>48</v>
      </c>
      <c r="V1831" t="s">
        <v>49</v>
      </c>
      <c r="W1831" t="s">
        <v>22553</v>
      </c>
      <c r="X1831" s="127">
        <v>32446</v>
      </c>
      <c r="Y1831" t="s">
        <v>22554</v>
      </c>
      <c r="Z1831" s="127">
        <v>44256</v>
      </c>
      <c r="AA1831" s="127">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17698</v>
      </c>
      <c r="P1832" t="s">
        <v>485</v>
      </c>
      <c r="Q1832" t="s">
        <v>152</v>
      </c>
      <c r="R1832" t="s">
        <v>22555</v>
      </c>
      <c r="S1832" s="194" t="s">
        <v>235</v>
      </c>
      <c r="T1832" t="s">
        <v>64</v>
      </c>
      <c r="U1832" t="s">
        <v>48</v>
      </c>
      <c r="V1832" t="s">
        <v>49</v>
      </c>
      <c r="W1832" t="s">
        <v>22556</v>
      </c>
      <c r="X1832" s="127">
        <v>31271</v>
      </c>
      <c r="Y1832" t="s">
        <v>22557</v>
      </c>
      <c r="Z1832" s="127">
        <v>44256</v>
      </c>
      <c r="AA1832" s="127">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17699</v>
      </c>
      <c r="X1833" s="127">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17700</v>
      </c>
      <c r="X1834" s="127">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17285</v>
      </c>
      <c r="X1835" s="127">
        <v>27306</v>
      </c>
      <c r="Y1835" t="s">
        <v>10148</v>
      </c>
      <c r="Z1835" s="127">
        <v>44197</v>
      </c>
      <c r="AA1835" s="127">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17701</v>
      </c>
      <c r="X1836" s="127">
        <v>22497</v>
      </c>
      <c r="Y1836" t="s">
        <v>11296</v>
      </c>
      <c r="Z1836" s="127">
        <v>43374</v>
      </c>
      <c r="AA1836" s="127">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17702</v>
      </c>
      <c r="X1837" s="127">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17703</v>
      </c>
      <c r="X1838" s="127">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17704</v>
      </c>
      <c r="X1839" s="127">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17705</v>
      </c>
      <c r="X1840" s="127">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17706</v>
      </c>
      <c r="X1841" s="127">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17707</v>
      </c>
      <c r="X1842" s="127">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17708</v>
      </c>
      <c r="X1843" s="127">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17709</v>
      </c>
      <c r="X1844" s="127">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17710</v>
      </c>
      <c r="X1845" s="127">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17711</v>
      </c>
      <c r="X1846" s="127">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17712</v>
      </c>
      <c r="X1847" s="127">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17713</v>
      </c>
      <c r="X1848" s="127">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17714</v>
      </c>
      <c r="X1849" s="127">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17715</v>
      </c>
      <c r="X1850" s="127">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17716</v>
      </c>
      <c r="X1851" s="127">
        <v>28052</v>
      </c>
      <c r="Y1851" t="s">
        <v>12023</v>
      </c>
      <c r="AB1851" t="s">
        <v>38</v>
      </c>
      <c r="AC1851" t="s">
        <v>39</v>
      </c>
      <c r="AD1851" t="s">
        <v>40</v>
      </c>
    </row>
    <row r="1852" spans="1:30" x14ac:dyDescent="0.25">
      <c r="A1852" t="s">
        <v>17717</v>
      </c>
      <c r="B1852" t="s">
        <v>27</v>
      </c>
      <c r="C1852" t="s">
        <v>28</v>
      </c>
      <c r="D1852" t="s">
        <v>29</v>
      </c>
      <c r="E1852" t="s">
        <v>30</v>
      </c>
      <c r="F1852" t="s">
        <v>11288</v>
      </c>
      <c r="G1852" t="s">
        <v>11289</v>
      </c>
      <c r="H1852" t="s">
        <v>9383</v>
      </c>
      <c r="I1852" t="s">
        <v>15462</v>
      </c>
      <c r="J1852" t="s">
        <v>17717</v>
      </c>
      <c r="K1852" t="s">
        <v>31</v>
      </c>
      <c r="L1852" t="s">
        <v>31</v>
      </c>
      <c r="M1852" t="s">
        <v>6446</v>
      </c>
      <c r="N1852" t="s">
        <v>61</v>
      </c>
      <c r="O1852" t="s">
        <v>17061</v>
      </c>
      <c r="P1852" t="s">
        <v>78</v>
      </c>
      <c r="Q1852" t="s">
        <v>9819</v>
      </c>
      <c r="R1852" t="s">
        <v>79</v>
      </c>
      <c r="S1852" s="194" t="s">
        <v>235</v>
      </c>
      <c r="T1852" t="s">
        <v>64</v>
      </c>
      <c r="U1852" t="s">
        <v>719</v>
      </c>
      <c r="V1852" t="s">
        <v>49</v>
      </c>
      <c r="W1852" t="s">
        <v>22442</v>
      </c>
      <c r="X1852" s="127">
        <v>29374</v>
      </c>
      <c r="Y1852" t="s">
        <v>22443</v>
      </c>
      <c r="Z1852" s="127">
        <v>44256</v>
      </c>
      <c r="AA1852" s="127">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17718</v>
      </c>
      <c r="X1853" s="127">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17719</v>
      </c>
      <c r="P1854" t="s">
        <v>9086</v>
      </c>
      <c r="Q1854" t="s">
        <v>106</v>
      </c>
      <c r="R1854" t="s">
        <v>11608</v>
      </c>
      <c r="S1854" t="str">
        <f t="shared" si="24"/>
        <v>PARIZACA MAMANI, JUAN SAMUEL</v>
      </c>
      <c r="T1854" t="s">
        <v>447</v>
      </c>
      <c r="U1854" t="s">
        <v>37</v>
      </c>
      <c r="V1854" t="s">
        <v>49</v>
      </c>
      <c r="W1854" t="s">
        <v>17720</v>
      </c>
      <c r="X1854" s="127">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17721</v>
      </c>
      <c r="X1855" s="127">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17722</v>
      </c>
      <c r="X1856" s="127">
        <v>23891</v>
      </c>
      <c r="Y1856" t="s">
        <v>11347</v>
      </c>
      <c r="Z1856" s="127">
        <v>43374</v>
      </c>
      <c r="AA1856" s="127">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17723</v>
      </c>
      <c r="X1857" s="127">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17724</v>
      </c>
      <c r="X1858" s="127">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17725</v>
      </c>
      <c r="X1859" s="127">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17726</v>
      </c>
      <c r="X1860" s="127">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17727</v>
      </c>
      <c r="X1861" s="127">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17728</v>
      </c>
      <c r="X1862" s="127">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17729</v>
      </c>
      <c r="X1863" s="127">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17730</v>
      </c>
      <c r="X1864" s="127">
        <v>23028</v>
      </c>
      <c r="Y1864" t="s">
        <v>11375</v>
      </c>
      <c r="Z1864" s="127">
        <v>43374</v>
      </c>
      <c r="AA1864" s="127">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22558</v>
      </c>
      <c r="R1865" t="s">
        <v>512</v>
      </c>
      <c r="S1865" s="194" t="s">
        <v>235</v>
      </c>
      <c r="T1865" t="s">
        <v>64</v>
      </c>
      <c r="U1865" t="s">
        <v>48</v>
      </c>
      <c r="V1865" t="s">
        <v>49</v>
      </c>
      <c r="W1865" t="s">
        <v>22559</v>
      </c>
      <c r="X1865" s="127">
        <v>31929</v>
      </c>
      <c r="Y1865" t="s">
        <v>22560</v>
      </c>
      <c r="Z1865" s="127">
        <v>44409</v>
      </c>
      <c r="AA1865" s="127">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17731</v>
      </c>
      <c r="X1866" s="127">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17732</v>
      </c>
      <c r="X1867" s="127">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17733</v>
      </c>
      <c r="X1868" s="127">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17734</v>
      </c>
      <c r="X1869" s="127">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17735</v>
      </c>
      <c r="X1870" s="127">
        <v>24507</v>
      </c>
      <c r="Y1870" t="s">
        <v>11123</v>
      </c>
      <c r="Z1870" s="127">
        <v>44197</v>
      </c>
      <c r="AA1870" s="127">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17736</v>
      </c>
      <c r="P1871" t="s">
        <v>296</v>
      </c>
      <c r="Q1871" t="s">
        <v>58</v>
      </c>
      <c r="R1871" t="s">
        <v>22561</v>
      </c>
      <c r="S1871" s="194" t="s">
        <v>235</v>
      </c>
      <c r="T1871" t="s">
        <v>64</v>
      </c>
      <c r="U1871" t="s">
        <v>48</v>
      </c>
      <c r="V1871" t="s">
        <v>49</v>
      </c>
      <c r="W1871" t="s">
        <v>22562</v>
      </c>
      <c r="X1871" s="127">
        <v>31637</v>
      </c>
      <c r="Y1871" t="s">
        <v>22563</v>
      </c>
      <c r="Z1871" s="127">
        <v>44256</v>
      </c>
      <c r="AA1871" s="127">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17737</v>
      </c>
      <c r="X1872" s="127">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17738</v>
      </c>
      <c r="X1873" s="127">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17739</v>
      </c>
      <c r="X1874" s="127">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17740</v>
      </c>
      <c r="X1875" s="127">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17741</v>
      </c>
      <c r="X1876" s="127">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17742</v>
      </c>
      <c r="X1877" s="127">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17743</v>
      </c>
      <c r="X1878" s="127">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17744</v>
      </c>
      <c r="X1879" s="127">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17745</v>
      </c>
      <c r="X1880" s="127">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17746</v>
      </c>
      <c r="P1881" t="s">
        <v>132</v>
      </c>
      <c r="Q1881" t="s">
        <v>75</v>
      </c>
      <c r="R1881" t="s">
        <v>599</v>
      </c>
      <c r="S1881" s="194" t="s">
        <v>235</v>
      </c>
      <c r="T1881" t="s">
        <v>64</v>
      </c>
      <c r="U1881" t="s">
        <v>48</v>
      </c>
      <c r="V1881" t="s">
        <v>49</v>
      </c>
      <c r="W1881" t="s">
        <v>22564</v>
      </c>
      <c r="X1881" s="127">
        <v>24413</v>
      </c>
      <c r="Y1881" t="s">
        <v>22565</v>
      </c>
      <c r="Z1881" s="127">
        <v>44256</v>
      </c>
      <c r="AA1881" s="127">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17747</v>
      </c>
      <c r="X1882" s="127">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17748</v>
      </c>
      <c r="X1883" s="127">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17749</v>
      </c>
      <c r="X1884" s="127">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17750</v>
      </c>
      <c r="P1885" t="s">
        <v>103</v>
      </c>
      <c r="Q1885" t="s">
        <v>76</v>
      </c>
      <c r="R1885" t="s">
        <v>421</v>
      </c>
      <c r="S1885" s="194" t="s">
        <v>235</v>
      </c>
      <c r="T1885" t="s">
        <v>64</v>
      </c>
      <c r="U1885" t="s">
        <v>48</v>
      </c>
      <c r="V1885" t="s">
        <v>49</v>
      </c>
      <c r="W1885" t="s">
        <v>22566</v>
      </c>
      <c r="X1885" s="127">
        <v>28459</v>
      </c>
      <c r="Y1885" t="s">
        <v>22567</v>
      </c>
      <c r="Z1885" s="127">
        <v>44256</v>
      </c>
      <c r="AA1885" s="127">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17751</v>
      </c>
      <c r="X1886" s="127">
        <v>25842</v>
      </c>
      <c r="Y1886" t="s">
        <v>11431</v>
      </c>
      <c r="Z1886" s="127">
        <v>44197</v>
      </c>
      <c r="AA1886" s="127">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17752</v>
      </c>
      <c r="X1887" s="127">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94" t="s">
        <v>235</v>
      </c>
      <c r="T1888" t="s">
        <v>64</v>
      </c>
      <c r="U1888" t="s">
        <v>48</v>
      </c>
      <c r="V1888" t="s">
        <v>49</v>
      </c>
      <c r="W1888" t="s">
        <v>22568</v>
      </c>
      <c r="X1888" s="127">
        <v>27723</v>
      </c>
      <c r="Y1888" t="s">
        <v>22569</v>
      </c>
      <c r="Z1888" s="127">
        <v>44256</v>
      </c>
      <c r="AA1888" s="127">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17753</v>
      </c>
      <c r="X1889" s="127">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17754</v>
      </c>
      <c r="X1890" s="127">
        <v>20820</v>
      </c>
      <c r="Y1890" t="s">
        <v>11449</v>
      </c>
      <c r="Z1890" s="127">
        <v>44197</v>
      </c>
      <c r="AA1890" s="127">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94" t="s">
        <v>235</v>
      </c>
      <c r="T1891" t="s">
        <v>64</v>
      </c>
      <c r="U1891" t="s">
        <v>48</v>
      </c>
      <c r="V1891" t="s">
        <v>49</v>
      </c>
      <c r="W1891" t="s">
        <v>22570</v>
      </c>
      <c r="X1891" s="127">
        <v>27831</v>
      </c>
      <c r="Y1891" t="s">
        <v>22571</v>
      </c>
      <c r="Z1891" s="127">
        <v>44256</v>
      </c>
      <c r="AA1891" s="127">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17755</v>
      </c>
      <c r="X1892" s="127">
        <v>24308</v>
      </c>
      <c r="Y1892" t="s">
        <v>11850</v>
      </c>
      <c r="Z1892" s="127">
        <v>44197</v>
      </c>
      <c r="AA1892" s="127">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17756</v>
      </c>
      <c r="X1893" s="127">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17757</v>
      </c>
      <c r="X1894" s="127">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17758</v>
      </c>
      <c r="X1895" s="127">
        <v>23549</v>
      </c>
      <c r="Y1895" t="s">
        <v>14084</v>
      </c>
      <c r="Z1895" s="127">
        <v>43525</v>
      </c>
      <c r="AA1895" s="127">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17759</v>
      </c>
      <c r="X1896" s="127">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17760</v>
      </c>
      <c r="X1897" s="127">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17761</v>
      </c>
      <c r="X1898" s="127">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17762</v>
      </c>
      <c r="P1899" t="s">
        <v>133</v>
      </c>
      <c r="Q1899" t="s">
        <v>191</v>
      </c>
      <c r="R1899" t="s">
        <v>22572</v>
      </c>
      <c r="S1899" s="194" t="s">
        <v>235</v>
      </c>
      <c r="T1899" t="s">
        <v>64</v>
      </c>
      <c r="U1899" t="s">
        <v>48</v>
      </c>
      <c r="V1899" t="s">
        <v>49</v>
      </c>
      <c r="W1899" t="s">
        <v>22573</v>
      </c>
      <c r="X1899" s="127">
        <v>31269</v>
      </c>
      <c r="Y1899" t="s">
        <v>22574</v>
      </c>
      <c r="Z1899" s="127">
        <v>44256</v>
      </c>
      <c r="AA1899" s="127">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17763</v>
      </c>
      <c r="X1900" s="127">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17764</v>
      </c>
      <c r="X1901" s="127">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17765</v>
      </c>
      <c r="X1902" s="127">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17766</v>
      </c>
      <c r="X1903" s="127">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17767</v>
      </c>
      <c r="X1904" s="127">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17768</v>
      </c>
      <c r="X1905" s="127">
        <v>24173</v>
      </c>
      <c r="Y1905" t="s">
        <v>11492</v>
      </c>
      <c r="Z1905" s="127">
        <v>43497</v>
      </c>
      <c r="AA1905" s="127">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17769</v>
      </c>
      <c r="X1906" s="127">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17770</v>
      </c>
      <c r="X1907" s="127">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17771</v>
      </c>
      <c r="X1908" s="127">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17772</v>
      </c>
      <c r="X1909" s="127">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17773</v>
      </c>
      <c r="X1910" s="127">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17774</v>
      </c>
      <c r="X1911" s="127">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17775</v>
      </c>
      <c r="X1912" s="127">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17776</v>
      </c>
      <c r="X1913" s="127">
        <v>25797</v>
      </c>
      <c r="Y1913" t="s">
        <v>11519</v>
      </c>
      <c r="Z1913" s="127">
        <v>43525</v>
      </c>
      <c r="AA1913" s="127">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17777</v>
      </c>
      <c r="P1914" t="s">
        <v>686</v>
      </c>
      <c r="Q1914" t="s">
        <v>22575</v>
      </c>
      <c r="R1914" t="s">
        <v>22576</v>
      </c>
      <c r="S1914" s="194" t="s">
        <v>235</v>
      </c>
      <c r="T1914" t="s">
        <v>64</v>
      </c>
      <c r="U1914" t="s">
        <v>48</v>
      </c>
      <c r="V1914" t="s">
        <v>49</v>
      </c>
      <c r="W1914" t="s">
        <v>22577</v>
      </c>
      <c r="X1914" s="127">
        <v>30784</v>
      </c>
      <c r="Y1914" t="s">
        <v>22578</v>
      </c>
      <c r="Z1914" s="127">
        <v>44351</v>
      </c>
      <c r="AA1914" s="127">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17778</v>
      </c>
      <c r="X1915" s="127">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17779</v>
      </c>
      <c r="P1916" t="s">
        <v>325</v>
      </c>
      <c r="Q1916" t="s">
        <v>105</v>
      </c>
      <c r="R1916" t="s">
        <v>9553</v>
      </c>
      <c r="S1916" t="str">
        <f t="shared" si="25"/>
        <v>MENDOZA CHAMBI, YUDY DEL PILAR</v>
      </c>
      <c r="T1916" t="s">
        <v>36</v>
      </c>
      <c r="U1916" t="s">
        <v>48</v>
      </c>
      <c r="V1916" t="s">
        <v>49</v>
      </c>
      <c r="W1916" t="s">
        <v>17780</v>
      </c>
      <c r="X1916" s="127">
        <v>27525</v>
      </c>
      <c r="Y1916" t="s">
        <v>9554</v>
      </c>
      <c r="Z1916" s="127">
        <v>44197</v>
      </c>
      <c r="AA1916" s="127">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17781</v>
      </c>
      <c r="X1917" s="127">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17782</v>
      </c>
      <c r="X1918" s="127">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17783</v>
      </c>
      <c r="X1919" s="127">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17784</v>
      </c>
      <c r="X1920" s="127">
        <v>26308</v>
      </c>
      <c r="Y1920" t="s">
        <v>11543</v>
      </c>
      <c r="Z1920" s="127">
        <v>43525</v>
      </c>
      <c r="AA1920" s="127">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17785</v>
      </c>
      <c r="X1921" s="127">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17786</v>
      </c>
      <c r="P1922" t="s">
        <v>133</v>
      </c>
      <c r="Q1922" t="s">
        <v>126</v>
      </c>
      <c r="R1922" t="s">
        <v>22579</v>
      </c>
      <c r="S1922" s="194" t="s">
        <v>235</v>
      </c>
      <c r="T1922" t="s">
        <v>64</v>
      </c>
      <c r="U1922" t="s">
        <v>48</v>
      </c>
      <c r="V1922" t="s">
        <v>49</v>
      </c>
      <c r="W1922" t="s">
        <v>22580</v>
      </c>
      <c r="X1922" s="127">
        <v>33224</v>
      </c>
      <c r="Y1922" t="s">
        <v>22581</v>
      </c>
      <c r="Z1922" s="127">
        <v>44323</v>
      </c>
      <c r="AA1922" s="127">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17787</v>
      </c>
      <c r="X1923" s="127">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17788</v>
      </c>
      <c r="P1924" t="s">
        <v>431</v>
      </c>
      <c r="Q1924" t="s">
        <v>645</v>
      </c>
      <c r="R1924" t="s">
        <v>10873</v>
      </c>
      <c r="S1924" t="str">
        <f t="shared" si="25"/>
        <v>CUTIMBO ESTRADA, PILAR MONICA</v>
      </c>
      <c r="T1924" t="s">
        <v>59</v>
      </c>
      <c r="U1924" t="s">
        <v>37</v>
      </c>
      <c r="V1924" t="s">
        <v>49</v>
      </c>
      <c r="W1924" t="s">
        <v>17537</v>
      </c>
      <c r="X1924" s="127">
        <v>26219</v>
      </c>
      <c r="Y1924" t="s">
        <v>10874</v>
      </c>
      <c r="Z1924" s="127">
        <v>44251</v>
      </c>
      <c r="AA1924" s="127">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17789</v>
      </c>
      <c r="X1925" s="127">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17790</v>
      </c>
      <c r="X1926" s="127">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17791</v>
      </c>
      <c r="X1927" s="127">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17792</v>
      </c>
      <c r="X1928" s="127">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17793</v>
      </c>
      <c r="X1929" s="127">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17794</v>
      </c>
      <c r="X1930" s="127">
        <v>26093</v>
      </c>
      <c r="Y1930" t="s">
        <v>11571</v>
      </c>
      <c r="AB1930" t="s">
        <v>38</v>
      </c>
      <c r="AC1930" t="s">
        <v>39</v>
      </c>
      <c r="AD1930" t="s">
        <v>40</v>
      </c>
    </row>
    <row r="1931" spans="1:30" x14ac:dyDescent="0.25">
      <c r="A1931" t="s">
        <v>17795</v>
      </c>
      <c r="B1931" t="s">
        <v>27</v>
      </c>
      <c r="C1931" t="s">
        <v>338</v>
      </c>
      <c r="D1931" t="s">
        <v>29</v>
      </c>
      <c r="E1931" t="s">
        <v>369</v>
      </c>
      <c r="F1931" t="s">
        <v>11552</v>
      </c>
      <c r="G1931" t="s">
        <v>11553</v>
      </c>
      <c r="H1931" t="s">
        <v>9383</v>
      </c>
      <c r="I1931" t="s">
        <v>15487</v>
      </c>
      <c r="J1931" t="s">
        <v>17795</v>
      </c>
      <c r="K1931" t="s">
        <v>31</v>
      </c>
      <c r="L1931" t="s">
        <v>31</v>
      </c>
      <c r="M1931" t="s">
        <v>6446</v>
      </c>
      <c r="N1931" t="s">
        <v>61</v>
      </c>
      <c r="O1931" t="s">
        <v>17061</v>
      </c>
      <c r="P1931" t="s">
        <v>106</v>
      </c>
      <c r="Q1931" t="s">
        <v>22306</v>
      </c>
      <c r="R1931" t="s">
        <v>989</v>
      </c>
      <c r="S1931" s="194" t="s">
        <v>235</v>
      </c>
      <c r="T1931" t="s">
        <v>64</v>
      </c>
      <c r="U1931" t="s">
        <v>749</v>
      </c>
      <c r="V1931" t="s">
        <v>49</v>
      </c>
      <c r="W1931" t="s">
        <v>22307</v>
      </c>
      <c r="X1931" s="127">
        <v>33354</v>
      </c>
      <c r="Y1931" t="s">
        <v>22308</v>
      </c>
      <c r="Z1931" s="127">
        <v>44256</v>
      </c>
      <c r="AA1931" s="127">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17796</v>
      </c>
      <c r="X1932" s="127">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17797</v>
      </c>
      <c r="X1933" s="127">
        <v>25537</v>
      </c>
      <c r="Y1933" t="s">
        <v>11579</v>
      </c>
      <c r="Z1933" s="127">
        <v>43525</v>
      </c>
      <c r="AA1933" s="127">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17798</v>
      </c>
      <c r="X1934" s="127">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17799</v>
      </c>
      <c r="X1935" s="127">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17800</v>
      </c>
      <c r="X1936" s="127">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17801</v>
      </c>
      <c r="X1937" s="127">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17802</v>
      </c>
      <c r="X1938" s="127">
        <v>25905</v>
      </c>
      <c r="Y1938" t="s">
        <v>11596</v>
      </c>
      <c r="Z1938" s="127">
        <v>44197</v>
      </c>
      <c r="AA1938" s="127">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17803</v>
      </c>
      <c r="X1939" s="127">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17804</v>
      </c>
      <c r="X1940" s="127">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17805</v>
      </c>
      <c r="X1941" s="127">
        <v>25186</v>
      </c>
      <c r="Y1941" t="s">
        <v>11455</v>
      </c>
      <c r="Z1941" s="127">
        <v>44197</v>
      </c>
      <c r="AA1941" s="127">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17806</v>
      </c>
      <c r="P1942" t="s">
        <v>22582</v>
      </c>
      <c r="Q1942" t="s">
        <v>203</v>
      </c>
      <c r="R1942" t="s">
        <v>680</v>
      </c>
      <c r="S1942" s="194" t="s">
        <v>235</v>
      </c>
      <c r="T1942" t="s">
        <v>64</v>
      </c>
      <c r="U1942" t="s">
        <v>48</v>
      </c>
      <c r="V1942" t="s">
        <v>49</v>
      </c>
      <c r="W1942" t="s">
        <v>22583</v>
      </c>
      <c r="X1942" s="127">
        <v>30753</v>
      </c>
      <c r="Y1942" t="s">
        <v>22584</v>
      </c>
      <c r="Z1942" s="127">
        <v>44525</v>
      </c>
      <c r="AA1942" s="127">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17807</v>
      </c>
      <c r="X1943" s="127">
        <v>27957</v>
      </c>
      <c r="Y1943" t="s">
        <v>11614</v>
      </c>
      <c r="Z1943" s="127">
        <v>43525</v>
      </c>
      <c r="AA1943" s="127">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17808</v>
      </c>
      <c r="X1944" s="127">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17426</v>
      </c>
      <c r="W1945" t="s">
        <v>17809</v>
      </c>
      <c r="X1945" s="127">
        <v>21569</v>
      </c>
      <c r="Y1945" t="s">
        <v>11620</v>
      </c>
      <c r="Z1945" s="127">
        <v>44476</v>
      </c>
      <c r="AA1945" s="127">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17810</v>
      </c>
      <c r="P1946" t="s">
        <v>198</v>
      </c>
      <c r="Q1946" t="s">
        <v>219</v>
      </c>
      <c r="R1946" t="s">
        <v>124</v>
      </c>
      <c r="S1946" s="194" t="s">
        <v>235</v>
      </c>
      <c r="T1946" t="s">
        <v>64</v>
      </c>
      <c r="U1946" t="s">
        <v>48</v>
      </c>
      <c r="V1946" t="s">
        <v>49</v>
      </c>
      <c r="W1946" t="s">
        <v>22585</v>
      </c>
      <c r="X1946" s="127">
        <v>25269</v>
      </c>
      <c r="Y1946" t="s">
        <v>22586</v>
      </c>
      <c r="Z1946" s="127">
        <v>44476</v>
      </c>
      <c r="AA1946" s="127">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17811</v>
      </c>
      <c r="X1947" s="127">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17812</v>
      </c>
      <c r="P1948" t="s">
        <v>373</v>
      </c>
      <c r="Q1948" t="s">
        <v>75</v>
      </c>
      <c r="R1948" t="s">
        <v>22587</v>
      </c>
      <c r="S1948" s="194" t="s">
        <v>235</v>
      </c>
      <c r="T1948" t="s">
        <v>64</v>
      </c>
      <c r="U1948" t="s">
        <v>48</v>
      </c>
      <c r="V1948" t="s">
        <v>49</v>
      </c>
      <c r="W1948" t="s">
        <v>22588</v>
      </c>
      <c r="X1948" s="127">
        <v>32851</v>
      </c>
      <c r="Y1948" t="s">
        <v>22589</v>
      </c>
      <c r="Z1948" s="127">
        <v>44256</v>
      </c>
      <c r="AA1948" s="127">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17813</v>
      </c>
      <c r="X1949" s="127">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17814</v>
      </c>
      <c r="X1950" s="127">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17815</v>
      </c>
      <c r="X1951" s="127">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17816</v>
      </c>
      <c r="P1952" t="s">
        <v>76</v>
      </c>
      <c r="Q1952" t="s">
        <v>330</v>
      </c>
      <c r="R1952" t="s">
        <v>189</v>
      </c>
      <c r="S1952" t="str">
        <f t="shared" si="26"/>
        <v>CONDORI COAQUIRA, GLADYS</v>
      </c>
      <c r="T1952" t="s">
        <v>59</v>
      </c>
      <c r="U1952" t="s">
        <v>48</v>
      </c>
      <c r="V1952" t="s">
        <v>49</v>
      </c>
      <c r="W1952" t="s">
        <v>17817</v>
      </c>
      <c r="X1952" s="127">
        <v>27899</v>
      </c>
      <c r="Y1952" t="s">
        <v>17818</v>
      </c>
      <c r="Z1952" s="127">
        <v>44256</v>
      </c>
      <c r="AA1952" s="127">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17819</v>
      </c>
      <c r="X1953" s="127">
        <v>26915</v>
      </c>
      <c r="Y1953" t="s">
        <v>11645</v>
      </c>
      <c r="Z1953" s="127">
        <v>44197</v>
      </c>
      <c r="AA1953" s="127">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22590</v>
      </c>
      <c r="S1954" s="194" t="s">
        <v>235</v>
      </c>
      <c r="T1954" t="s">
        <v>64</v>
      </c>
      <c r="U1954" t="s">
        <v>37</v>
      </c>
      <c r="V1954" t="s">
        <v>49</v>
      </c>
      <c r="W1954" t="s">
        <v>22591</v>
      </c>
      <c r="X1954" s="127">
        <v>21091</v>
      </c>
      <c r="Y1954" t="s">
        <v>22592</v>
      </c>
      <c r="Z1954" s="127">
        <v>44449</v>
      </c>
      <c r="AA1954" s="127">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94" t="s">
        <v>235</v>
      </c>
      <c r="T1955" t="s">
        <v>64</v>
      </c>
      <c r="U1955" t="s">
        <v>37</v>
      </c>
      <c r="V1955" t="s">
        <v>49</v>
      </c>
      <c r="W1955" t="s">
        <v>22593</v>
      </c>
      <c r="X1955" s="127">
        <v>27694</v>
      </c>
      <c r="Y1955" t="s">
        <v>22594</v>
      </c>
      <c r="Z1955" s="127">
        <v>44256</v>
      </c>
      <c r="AA1955" s="127">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17820</v>
      </c>
      <c r="X1956" s="127">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94" t="s">
        <v>235</v>
      </c>
      <c r="T1957" t="s">
        <v>64</v>
      </c>
      <c r="U1957" t="s">
        <v>37</v>
      </c>
      <c r="V1957" t="s">
        <v>49</v>
      </c>
      <c r="W1957" t="s">
        <v>22595</v>
      </c>
      <c r="X1957" s="127">
        <v>28657</v>
      </c>
      <c r="Y1957" t="s">
        <v>22596</v>
      </c>
      <c r="Z1957" s="127">
        <v>44256</v>
      </c>
      <c r="AA1957" s="127">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22597</v>
      </c>
      <c r="S1958" s="194" t="s">
        <v>235</v>
      </c>
      <c r="T1958" t="s">
        <v>64</v>
      </c>
      <c r="U1958" t="s">
        <v>37</v>
      </c>
      <c r="V1958" t="s">
        <v>49</v>
      </c>
      <c r="W1958" t="s">
        <v>22598</v>
      </c>
      <c r="X1958" s="127">
        <v>25289</v>
      </c>
      <c r="Y1958" t="s">
        <v>22599</v>
      </c>
      <c r="Z1958" s="127">
        <v>44256</v>
      </c>
      <c r="AA1958" s="127">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17516</v>
      </c>
      <c r="X1959" s="127">
        <v>25900</v>
      </c>
      <c r="Y1959" t="s">
        <v>258</v>
      </c>
      <c r="Z1959" s="127">
        <v>44197</v>
      </c>
      <c r="AA1959" s="127">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17821</v>
      </c>
      <c r="P1960" t="s">
        <v>22600</v>
      </c>
      <c r="Q1960" t="s">
        <v>809</v>
      </c>
      <c r="R1960" t="s">
        <v>110</v>
      </c>
      <c r="S1960" s="194" t="s">
        <v>235</v>
      </c>
      <c r="T1960" t="s">
        <v>64</v>
      </c>
      <c r="U1960" t="s">
        <v>48</v>
      </c>
      <c r="V1960" t="s">
        <v>16198</v>
      </c>
      <c r="W1960" t="s">
        <v>22601</v>
      </c>
      <c r="X1960" s="127">
        <v>33174</v>
      </c>
      <c r="Y1960" t="s">
        <v>22602</v>
      </c>
      <c r="Z1960" s="127">
        <v>44256</v>
      </c>
      <c r="AA1960" s="127">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17822</v>
      </c>
      <c r="P1961" t="s">
        <v>75</v>
      </c>
      <c r="Q1961" t="s">
        <v>152</v>
      </c>
      <c r="R1961" t="s">
        <v>22603</v>
      </c>
      <c r="S1961" s="194" t="s">
        <v>235</v>
      </c>
      <c r="T1961" t="s">
        <v>64</v>
      </c>
      <c r="U1961" t="s">
        <v>48</v>
      </c>
      <c r="V1961" t="s">
        <v>49</v>
      </c>
      <c r="W1961" t="s">
        <v>22604</v>
      </c>
      <c r="X1961" s="127">
        <v>29540</v>
      </c>
      <c r="Y1961" t="s">
        <v>22605</v>
      </c>
      <c r="Z1961" s="127">
        <v>44484</v>
      </c>
      <c r="AA1961" s="127">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17823</v>
      </c>
      <c r="X1962" s="127">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17824</v>
      </c>
      <c r="X1963" s="127">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17825</v>
      </c>
      <c r="X1964" s="127">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17826</v>
      </c>
      <c r="X1965" s="127">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17827</v>
      </c>
      <c r="X1966" s="127">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17828</v>
      </c>
      <c r="P1967" t="s">
        <v>161</v>
      </c>
      <c r="Q1967" t="s">
        <v>106</v>
      </c>
      <c r="R1967" t="s">
        <v>22606</v>
      </c>
      <c r="S1967" s="194" t="s">
        <v>235</v>
      </c>
      <c r="T1967" t="s">
        <v>64</v>
      </c>
      <c r="U1967" t="s">
        <v>48</v>
      </c>
      <c r="V1967" t="s">
        <v>49</v>
      </c>
      <c r="W1967" t="s">
        <v>22607</v>
      </c>
      <c r="X1967" s="127">
        <v>25893</v>
      </c>
      <c r="Y1967" t="s">
        <v>22608</v>
      </c>
      <c r="Z1967" s="127">
        <v>44508</v>
      </c>
      <c r="AA1967" s="127">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16184</v>
      </c>
      <c r="W1968" t="s">
        <v>17829</v>
      </c>
      <c r="X1968" s="127">
        <v>22051</v>
      </c>
      <c r="Y1968" t="s">
        <v>11683</v>
      </c>
      <c r="Z1968" s="127">
        <v>44508</v>
      </c>
      <c r="AA1968" s="127">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17830</v>
      </c>
      <c r="X1969" s="127">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17831</v>
      </c>
      <c r="X1970" s="127">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94" t="s">
        <v>235</v>
      </c>
      <c r="T1971" t="s">
        <v>64</v>
      </c>
      <c r="U1971" t="s">
        <v>48</v>
      </c>
      <c r="V1971" t="s">
        <v>49</v>
      </c>
      <c r="W1971" t="s">
        <v>22609</v>
      </c>
      <c r="X1971" s="127">
        <v>26924</v>
      </c>
      <c r="Y1971" t="s">
        <v>22610</v>
      </c>
      <c r="Z1971" s="127">
        <v>44256</v>
      </c>
      <c r="AA1971" s="127">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17832</v>
      </c>
      <c r="X1972" s="127">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17833</v>
      </c>
      <c r="X1973" s="127">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17834</v>
      </c>
      <c r="X1974" s="127">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17835</v>
      </c>
      <c r="X1975" s="127">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17836</v>
      </c>
      <c r="X1976" s="127">
        <v>24259</v>
      </c>
      <c r="Y1976" t="s">
        <v>11706</v>
      </c>
      <c r="AB1976" t="s">
        <v>38</v>
      </c>
      <c r="AC1976" t="s">
        <v>39</v>
      </c>
      <c r="AD1976" t="s">
        <v>40</v>
      </c>
    </row>
    <row r="1977" spans="1:30" x14ac:dyDescent="0.25">
      <c r="A1977" t="s">
        <v>17837</v>
      </c>
      <c r="B1977" t="s">
        <v>377</v>
      </c>
      <c r="C1977" t="s">
        <v>28</v>
      </c>
      <c r="D1977" t="s">
        <v>29</v>
      </c>
      <c r="E1977" t="s">
        <v>30</v>
      </c>
      <c r="F1977" t="s">
        <v>11663</v>
      </c>
      <c r="G1977" t="s">
        <v>11664</v>
      </c>
      <c r="H1977" t="s">
        <v>9383</v>
      </c>
      <c r="I1977" t="s">
        <v>15496</v>
      </c>
      <c r="J1977" t="s">
        <v>17837</v>
      </c>
      <c r="K1977" t="s">
        <v>31</v>
      </c>
      <c r="L1977" t="s">
        <v>31</v>
      </c>
      <c r="M1977" t="s">
        <v>6446</v>
      </c>
      <c r="N1977" t="s">
        <v>61</v>
      </c>
      <c r="O1977" t="s">
        <v>17061</v>
      </c>
      <c r="P1977" t="s">
        <v>88</v>
      </c>
      <c r="Q1977" t="s">
        <v>122</v>
      </c>
      <c r="R1977" t="s">
        <v>836</v>
      </c>
      <c r="S1977" s="194" t="s">
        <v>235</v>
      </c>
      <c r="T1977" t="s">
        <v>64</v>
      </c>
      <c r="U1977" t="s">
        <v>316</v>
      </c>
      <c r="V1977" t="s">
        <v>49</v>
      </c>
      <c r="W1977" t="s">
        <v>22369</v>
      </c>
      <c r="X1977" s="127">
        <v>28848</v>
      </c>
      <c r="Y1977" t="s">
        <v>22370</v>
      </c>
      <c r="Z1977" s="127">
        <v>44256</v>
      </c>
      <c r="AA1977" s="127">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17838</v>
      </c>
      <c r="X1978" s="127">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17839</v>
      </c>
      <c r="X1979" s="127">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17840</v>
      </c>
      <c r="X1980" s="127">
        <v>22733</v>
      </c>
      <c r="Y1980" t="s">
        <v>11716</v>
      </c>
      <c r="Z1980" s="127">
        <v>43525</v>
      </c>
      <c r="AA1980" s="127">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17841</v>
      </c>
      <c r="X1981" s="127">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17842</v>
      </c>
      <c r="P1982" t="s">
        <v>22611</v>
      </c>
      <c r="Q1982" t="s">
        <v>152</v>
      </c>
      <c r="R1982" t="s">
        <v>22612</v>
      </c>
      <c r="S1982" s="194" t="s">
        <v>235</v>
      </c>
      <c r="T1982" t="s">
        <v>64</v>
      </c>
      <c r="U1982" t="s">
        <v>48</v>
      </c>
      <c r="V1982" t="s">
        <v>49</v>
      </c>
      <c r="W1982" t="s">
        <v>22613</v>
      </c>
      <c r="X1982" s="127">
        <v>29343</v>
      </c>
      <c r="Y1982" t="s">
        <v>22614</v>
      </c>
      <c r="Z1982" s="127">
        <v>44256</v>
      </c>
      <c r="AA1982" s="127">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17843</v>
      </c>
      <c r="X1983" s="127">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17844</v>
      </c>
      <c r="X1984" s="127">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17845</v>
      </c>
      <c r="X1985" s="127">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17846</v>
      </c>
      <c r="X1986" s="127">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17847</v>
      </c>
      <c r="X1987" s="127">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17848</v>
      </c>
      <c r="X1988" s="127">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17849</v>
      </c>
      <c r="X1989" s="127">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17850</v>
      </c>
      <c r="X1990" s="127">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17851</v>
      </c>
      <c r="X1991" s="127">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17852</v>
      </c>
      <c r="X1992" s="127">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17853</v>
      </c>
      <c r="X1993" s="127">
        <v>21442</v>
      </c>
      <c r="Y1993" t="s">
        <v>11751</v>
      </c>
      <c r="AB1993" t="s">
        <v>38</v>
      </c>
      <c r="AC1993" t="s">
        <v>39</v>
      </c>
      <c r="AD1993" t="s">
        <v>40</v>
      </c>
    </row>
    <row r="1994" spans="1:30" x14ac:dyDescent="0.25">
      <c r="A1994" t="s">
        <v>17854</v>
      </c>
      <c r="B1994" t="s">
        <v>377</v>
      </c>
      <c r="C1994" t="s">
        <v>28</v>
      </c>
      <c r="D1994" t="s">
        <v>29</v>
      </c>
      <c r="E1994" t="s">
        <v>30</v>
      </c>
      <c r="F1994" t="s">
        <v>11713</v>
      </c>
      <c r="G1994" t="s">
        <v>11714</v>
      </c>
      <c r="H1994" t="s">
        <v>9383</v>
      </c>
      <c r="I1994" t="s">
        <v>15499</v>
      </c>
      <c r="J1994" t="s">
        <v>17854</v>
      </c>
      <c r="K1994" t="s">
        <v>31</v>
      </c>
      <c r="L1994" t="s">
        <v>31</v>
      </c>
      <c r="M1994" t="s">
        <v>6446</v>
      </c>
      <c r="N1994" t="s">
        <v>61</v>
      </c>
      <c r="O1994" t="s">
        <v>17061</v>
      </c>
      <c r="P1994" t="s">
        <v>330</v>
      </c>
      <c r="Q1994" t="s">
        <v>718</v>
      </c>
      <c r="R1994" t="s">
        <v>22462</v>
      </c>
      <c r="S1994" s="194" t="s">
        <v>235</v>
      </c>
      <c r="T1994" t="s">
        <v>64</v>
      </c>
      <c r="U1994" t="s">
        <v>316</v>
      </c>
      <c r="V1994" t="s">
        <v>49</v>
      </c>
      <c r="W1994" t="s">
        <v>22463</v>
      </c>
      <c r="X1994" s="127">
        <v>25471</v>
      </c>
      <c r="Y1994" t="s">
        <v>22464</v>
      </c>
      <c r="Z1994" s="127">
        <v>44256</v>
      </c>
      <c r="AA1994" s="127">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17855</v>
      </c>
      <c r="X1995" s="127">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17856</v>
      </c>
      <c r="X1996" s="127">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17270</v>
      </c>
      <c r="X1997" s="127">
        <v>26207</v>
      </c>
      <c r="Y1997" t="s">
        <v>10102</v>
      </c>
      <c r="Z1997" s="127">
        <v>44197</v>
      </c>
      <c r="AA1997" s="127">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17857</v>
      </c>
      <c r="X1998" s="127">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17858</v>
      </c>
      <c r="X1999" s="127">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17859</v>
      </c>
      <c r="X2000" s="127">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17860</v>
      </c>
      <c r="X2001" s="127">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17861</v>
      </c>
      <c r="X2002" s="127">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17862</v>
      </c>
      <c r="P2003" t="s">
        <v>132</v>
      </c>
      <c r="Q2003" t="s">
        <v>106</v>
      </c>
      <c r="R2003" t="s">
        <v>7670</v>
      </c>
      <c r="S2003" t="str">
        <f t="shared" si="27"/>
        <v>VELASQUEZ MAMANI, EDWIN JAIME</v>
      </c>
      <c r="T2003" t="s">
        <v>176</v>
      </c>
      <c r="U2003" t="s">
        <v>37</v>
      </c>
      <c r="V2003" t="s">
        <v>49</v>
      </c>
      <c r="W2003" t="s">
        <v>17863</v>
      </c>
      <c r="X2003" s="127">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17864</v>
      </c>
      <c r="X2004" s="127">
        <v>27522</v>
      </c>
      <c r="Y2004" t="s">
        <v>15506</v>
      </c>
      <c r="Z2004" s="127">
        <v>43525</v>
      </c>
      <c r="AA2004" s="127">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17865</v>
      </c>
      <c r="X2005" s="127">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17866</v>
      </c>
      <c r="X2006" s="127">
        <v>26609</v>
      </c>
      <c r="Y2006" t="s">
        <v>11790</v>
      </c>
      <c r="Z2006" s="127">
        <v>43525</v>
      </c>
      <c r="AA2006" s="127">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17867</v>
      </c>
      <c r="X2007" s="127">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17868</v>
      </c>
      <c r="X2008" s="127">
        <v>28619</v>
      </c>
      <c r="Y2008" t="s">
        <v>11797</v>
      </c>
      <c r="Z2008" s="127">
        <v>43525</v>
      </c>
      <c r="AA2008" s="127">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17869</v>
      </c>
      <c r="X2009" s="127">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17870</v>
      </c>
      <c r="X2010" s="127">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17871</v>
      </c>
      <c r="X2011" s="127">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17872</v>
      </c>
      <c r="X2012" s="127">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17873</v>
      </c>
      <c r="X2013" s="127">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17874</v>
      </c>
      <c r="X2014" s="127">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17875</v>
      </c>
      <c r="X2015" s="127">
        <v>24215</v>
      </c>
      <c r="Y2015" t="s">
        <v>12181</v>
      </c>
      <c r="Z2015" s="127">
        <v>43525</v>
      </c>
      <c r="AA2015" s="127">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17876</v>
      </c>
      <c r="X2016" s="127">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17877</v>
      </c>
      <c r="X2017" s="127">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17878</v>
      </c>
      <c r="X2018" s="127">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22615</v>
      </c>
      <c r="S2019" s="194" t="s">
        <v>235</v>
      </c>
      <c r="T2019" t="s">
        <v>64</v>
      </c>
      <c r="U2019" t="s">
        <v>48</v>
      </c>
      <c r="V2019" t="s">
        <v>49</v>
      </c>
      <c r="W2019" t="s">
        <v>22616</v>
      </c>
      <c r="X2019" s="127">
        <v>33227</v>
      </c>
      <c r="Y2019" t="s">
        <v>22617</v>
      </c>
      <c r="Z2019" s="127">
        <v>44256</v>
      </c>
      <c r="AA2019" s="127">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17879</v>
      </c>
      <c r="X2020" s="127">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17880</v>
      </c>
      <c r="X2021" s="127">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17881</v>
      </c>
      <c r="X2022" s="127">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17882</v>
      </c>
      <c r="X2023" s="127">
        <v>25353</v>
      </c>
      <c r="Y2023" t="s">
        <v>11843</v>
      </c>
      <c r="Z2023" s="127">
        <v>43525</v>
      </c>
      <c r="AA2023" s="127">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17883</v>
      </c>
      <c r="X2024" s="127">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17884</v>
      </c>
      <c r="X2025" s="127">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17885</v>
      </c>
      <c r="X2026" s="127">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17886</v>
      </c>
      <c r="X2027" s="127">
        <v>27610</v>
      </c>
      <c r="Y2027" t="s">
        <v>11859</v>
      </c>
      <c r="Z2027" s="127">
        <v>43525</v>
      </c>
      <c r="AA2027" s="127">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17887</v>
      </c>
      <c r="X2028" s="127">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17888</v>
      </c>
      <c r="X2029" s="127">
        <v>26083</v>
      </c>
      <c r="Y2029" t="s">
        <v>13101</v>
      </c>
      <c r="Z2029" s="127">
        <v>43525</v>
      </c>
      <c r="AA2029" s="127">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17889</v>
      </c>
      <c r="X2030" s="127">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17890</v>
      </c>
      <c r="X2031" s="127">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17891</v>
      </c>
      <c r="X2032" s="127">
        <v>23198</v>
      </c>
      <c r="Y2032" t="s">
        <v>11876</v>
      </c>
      <c r="Z2032" s="127">
        <v>44197</v>
      </c>
      <c r="AA2032" s="127">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17892</v>
      </c>
      <c r="P2033" t="s">
        <v>75</v>
      </c>
      <c r="Q2033" t="s">
        <v>75</v>
      </c>
      <c r="R2033" t="s">
        <v>380</v>
      </c>
      <c r="S2033" t="str">
        <f t="shared" si="27"/>
        <v>QUISPE QUISPE, MARTHA</v>
      </c>
      <c r="T2033" t="s">
        <v>36</v>
      </c>
      <c r="U2033" t="s">
        <v>37</v>
      </c>
      <c r="V2033" t="s">
        <v>49</v>
      </c>
      <c r="W2033" t="s">
        <v>17433</v>
      </c>
      <c r="X2033" s="127">
        <v>26053</v>
      </c>
      <c r="Y2033" t="s">
        <v>10553</v>
      </c>
      <c r="Z2033" s="127">
        <v>44410</v>
      </c>
      <c r="AA2033" s="127">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17893</v>
      </c>
      <c r="X2034" s="127">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17894</v>
      </c>
      <c r="X2035" s="127">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17895</v>
      </c>
      <c r="X2036" s="127">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17896</v>
      </c>
      <c r="X2037" s="127">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17897</v>
      </c>
      <c r="X2038" s="127">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17898</v>
      </c>
      <c r="X2039" s="127">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17899</v>
      </c>
      <c r="X2040" s="127">
        <v>25978</v>
      </c>
      <c r="Y2040" t="s">
        <v>11901</v>
      </c>
      <c r="Z2040" s="127">
        <v>44197</v>
      </c>
      <c r="AA2040" s="127">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17900</v>
      </c>
      <c r="X2041" s="127">
        <v>25915</v>
      </c>
      <c r="Y2041" t="s">
        <v>11908</v>
      </c>
      <c r="Z2041" s="127">
        <v>43525</v>
      </c>
      <c r="AA2041" s="127">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17901</v>
      </c>
      <c r="X2042" s="127">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17902</v>
      </c>
      <c r="X2043" s="127">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17903</v>
      </c>
      <c r="X2044" s="127">
        <v>27447</v>
      </c>
      <c r="Y2044" t="s">
        <v>11917</v>
      </c>
      <c r="Z2044" s="127">
        <v>44197</v>
      </c>
      <c r="AA2044" s="127">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17904</v>
      </c>
      <c r="X2045" s="127">
        <v>26781</v>
      </c>
      <c r="Y2045" t="s">
        <v>15532</v>
      </c>
      <c r="Z2045" s="127">
        <v>42064</v>
      </c>
      <c r="AA2045" s="127">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17905</v>
      </c>
      <c r="X2046" s="127">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17906</v>
      </c>
      <c r="X2047" s="127">
        <v>24996</v>
      </c>
      <c r="Y2047" t="s">
        <v>11933</v>
      </c>
      <c r="Z2047" s="127">
        <v>44197</v>
      </c>
      <c r="AA2047" s="127">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17907</v>
      </c>
      <c r="X2048" s="127">
        <v>26367</v>
      </c>
      <c r="Y2048" t="s">
        <v>11939</v>
      </c>
      <c r="Z2048" s="127">
        <v>44197</v>
      </c>
      <c r="AA2048" s="127">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17908</v>
      </c>
      <c r="X2049" s="127">
        <v>21137</v>
      </c>
      <c r="Y2049" t="s">
        <v>12067</v>
      </c>
      <c r="Z2049" s="127">
        <v>44256</v>
      </c>
      <c r="AA2049" s="127">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17909</v>
      </c>
      <c r="X2050" s="127">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17910</v>
      </c>
      <c r="X2051" s="127">
        <v>22228</v>
      </c>
      <c r="Y2051" t="s">
        <v>11949</v>
      </c>
      <c r="Z2051" s="127">
        <v>44211</v>
      </c>
      <c r="AA2051" s="127">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17911</v>
      </c>
      <c r="X2052" s="127">
        <v>22706</v>
      </c>
      <c r="Y2052" t="s">
        <v>11957</v>
      </c>
      <c r="Z2052" s="127">
        <v>44197</v>
      </c>
      <c r="AA2052" s="127">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17912</v>
      </c>
      <c r="X2053" s="127">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17913</v>
      </c>
      <c r="X2054" s="127">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17914</v>
      </c>
      <c r="X2055" s="127">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17915</v>
      </c>
      <c r="X2056" s="127">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17916</v>
      </c>
      <c r="P2057" t="s">
        <v>226</v>
      </c>
      <c r="Q2057" t="s">
        <v>9366</v>
      </c>
      <c r="R2057" t="s">
        <v>751</v>
      </c>
      <c r="S2057" t="str">
        <f t="shared" si="28"/>
        <v>ARCE PAYI, ANDRES</v>
      </c>
      <c r="T2057" t="s">
        <v>47</v>
      </c>
      <c r="U2057" t="s">
        <v>48</v>
      </c>
      <c r="V2057" t="s">
        <v>49</v>
      </c>
      <c r="W2057" t="s">
        <v>17917</v>
      </c>
      <c r="X2057" s="127">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17918</v>
      </c>
      <c r="P2058" t="s">
        <v>105</v>
      </c>
      <c r="Q2058" t="s">
        <v>106</v>
      </c>
      <c r="R2058" t="s">
        <v>969</v>
      </c>
      <c r="S2058" s="194" t="s">
        <v>235</v>
      </c>
      <c r="T2058" t="s">
        <v>64</v>
      </c>
      <c r="U2058" t="s">
        <v>48</v>
      </c>
      <c r="V2058" t="s">
        <v>49</v>
      </c>
      <c r="W2058" t="s">
        <v>22618</v>
      </c>
      <c r="X2058" s="127">
        <v>26084</v>
      </c>
      <c r="Y2058" t="s">
        <v>22619</v>
      </c>
      <c r="Z2058" s="127">
        <v>44470</v>
      </c>
      <c r="AA2058" s="127">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17919</v>
      </c>
      <c r="X2059" s="127">
        <v>24446</v>
      </c>
      <c r="Y2059" t="s">
        <v>11980</v>
      </c>
      <c r="Z2059" s="127">
        <v>44197</v>
      </c>
      <c r="AA2059" s="127">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17920</v>
      </c>
      <c r="X2060" s="127">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17921</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17922</v>
      </c>
      <c r="X2062" s="127">
        <v>22715</v>
      </c>
      <c r="Y2062" t="s">
        <v>11989</v>
      </c>
      <c r="Z2062" s="127">
        <v>44197</v>
      </c>
      <c r="AA2062" s="127">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17923</v>
      </c>
      <c r="X2063" s="127">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17924</v>
      </c>
      <c r="X2064" s="127">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22620</v>
      </c>
      <c r="S2065" s="194" t="s">
        <v>235</v>
      </c>
      <c r="T2065" t="s">
        <v>64</v>
      </c>
      <c r="U2065" t="s">
        <v>48</v>
      </c>
      <c r="V2065" t="s">
        <v>49</v>
      </c>
      <c r="W2065" t="s">
        <v>22621</v>
      </c>
      <c r="X2065" s="127">
        <v>32030</v>
      </c>
      <c r="Y2065" t="s">
        <v>22622</v>
      </c>
      <c r="Z2065" s="127">
        <v>44256</v>
      </c>
      <c r="AA2065" s="127">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17925</v>
      </c>
      <c r="X2066" s="127">
        <v>21758</v>
      </c>
      <c r="Y2066" t="s">
        <v>12003</v>
      </c>
      <c r="Z2066" s="127">
        <v>44197</v>
      </c>
      <c r="AA2066" s="127">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17926</v>
      </c>
      <c r="X2067" s="127">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17927</v>
      </c>
      <c r="X2068" s="127">
        <v>22778</v>
      </c>
      <c r="Y2068" t="s">
        <v>12010</v>
      </c>
      <c r="Z2068" s="127">
        <v>43525</v>
      </c>
      <c r="AA2068" s="127">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17928</v>
      </c>
      <c r="X2069" s="127">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17929</v>
      </c>
      <c r="P2070" t="s">
        <v>509</v>
      </c>
      <c r="Q2070" t="s">
        <v>622</v>
      </c>
      <c r="R2070" t="s">
        <v>22623</v>
      </c>
      <c r="S2070" s="194" t="s">
        <v>235</v>
      </c>
      <c r="T2070" t="s">
        <v>64</v>
      </c>
      <c r="U2070" t="s">
        <v>48</v>
      </c>
      <c r="V2070" t="s">
        <v>49</v>
      </c>
      <c r="W2070" t="s">
        <v>22624</v>
      </c>
      <c r="X2070" s="127">
        <v>32485</v>
      </c>
      <c r="Y2070" t="s">
        <v>22625</v>
      </c>
      <c r="Z2070" s="127">
        <v>44256</v>
      </c>
      <c r="AA2070" s="127">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17930</v>
      </c>
      <c r="X2071" s="127">
        <v>25246</v>
      </c>
      <c r="Y2071" t="s">
        <v>12016</v>
      </c>
      <c r="Z2071" s="127">
        <v>44197</v>
      </c>
      <c r="AA2071" s="127">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17931</v>
      </c>
      <c r="X2072" s="127">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17932</v>
      </c>
      <c r="P2073" t="s">
        <v>344</v>
      </c>
      <c r="Q2073" t="s">
        <v>328</v>
      </c>
      <c r="R2073" t="s">
        <v>17935</v>
      </c>
      <c r="S2073" t="str">
        <f t="shared" si="28"/>
        <v>DIAZ VILCANQUI, FLOR AZUCENA</v>
      </c>
      <c r="T2073" t="s">
        <v>47</v>
      </c>
      <c r="U2073" t="s">
        <v>48</v>
      </c>
      <c r="V2073" t="s">
        <v>49</v>
      </c>
      <c r="W2073" t="s">
        <v>17933</v>
      </c>
      <c r="X2073" s="127">
        <v>30274</v>
      </c>
      <c r="Y2073" t="s">
        <v>17934</v>
      </c>
      <c r="Z2073" s="127">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17936</v>
      </c>
      <c r="X2074" s="127">
        <v>24934</v>
      </c>
      <c r="Y2074" t="s">
        <v>12026</v>
      </c>
      <c r="Z2074" s="127">
        <v>44197</v>
      </c>
      <c r="AA2074" s="127">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17937</v>
      </c>
      <c r="X2075" s="127">
        <v>24629</v>
      </c>
      <c r="Y2075" t="s">
        <v>11786</v>
      </c>
      <c r="Z2075" s="127">
        <v>44197</v>
      </c>
      <c r="AA2075" s="127">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17938</v>
      </c>
      <c r="X2076" s="127">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17939</v>
      </c>
      <c r="P2077" t="s">
        <v>133</v>
      </c>
      <c r="Q2077" t="s">
        <v>106</v>
      </c>
      <c r="R2077" t="s">
        <v>939</v>
      </c>
      <c r="S2077" s="194" t="s">
        <v>235</v>
      </c>
      <c r="T2077" t="s">
        <v>64</v>
      </c>
      <c r="U2077" t="s">
        <v>48</v>
      </c>
      <c r="V2077" t="s">
        <v>49</v>
      </c>
      <c r="W2077" t="s">
        <v>22626</v>
      </c>
      <c r="X2077" s="127">
        <v>28523</v>
      </c>
      <c r="Y2077" t="s">
        <v>22627</v>
      </c>
      <c r="Z2077" s="127">
        <v>44256</v>
      </c>
      <c r="AA2077" s="127">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17940</v>
      </c>
      <c r="X2078" s="127">
        <v>30811</v>
      </c>
      <c r="Y2078" t="s">
        <v>15549</v>
      </c>
      <c r="Z2078" s="127">
        <v>44197</v>
      </c>
      <c r="AA2078" s="127">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17941</v>
      </c>
      <c r="X2079" s="127">
        <v>24410</v>
      </c>
      <c r="Y2079" t="s">
        <v>12040</v>
      </c>
      <c r="Z2079" s="127">
        <v>43525</v>
      </c>
      <c r="AA2079" s="127">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17942</v>
      </c>
      <c r="X2080" s="127">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17943</v>
      </c>
      <c r="X2081" s="127">
        <v>23295</v>
      </c>
      <c r="Y2081" t="s">
        <v>13750</v>
      </c>
      <c r="Z2081" s="127">
        <v>44197</v>
      </c>
      <c r="AA2081" s="127">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17944</v>
      </c>
      <c r="X2082" s="127">
        <v>22478</v>
      </c>
      <c r="Y2082" t="s">
        <v>12053</v>
      </c>
      <c r="Z2082" s="127">
        <v>44197</v>
      </c>
      <c r="AA2082" s="127">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17945</v>
      </c>
      <c r="X2083" s="127">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17946</v>
      </c>
      <c r="X2084" s="127">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17947</v>
      </c>
      <c r="X2085" s="127">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17948</v>
      </c>
      <c r="P2086" t="s">
        <v>581</v>
      </c>
      <c r="Q2086" t="s">
        <v>71</v>
      </c>
      <c r="R2086" t="s">
        <v>3760</v>
      </c>
      <c r="S2086" t="str">
        <f t="shared" si="28"/>
        <v>CALLACONDO PONCE, FERNANDO</v>
      </c>
      <c r="T2086" t="s">
        <v>52</v>
      </c>
      <c r="U2086" t="s">
        <v>48</v>
      </c>
      <c r="V2086" t="s">
        <v>49</v>
      </c>
      <c r="W2086" t="s">
        <v>17949</v>
      </c>
      <c r="X2086" s="127">
        <v>27815</v>
      </c>
      <c r="Y2086" t="s">
        <v>17950</v>
      </c>
      <c r="Z2086" s="127">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17951</v>
      </c>
      <c r="X2087" s="127">
        <v>24326</v>
      </c>
      <c r="Y2087" t="s">
        <v>12079</v>
      </c>
      <c r="Z2087" s="127">
        <v>44197</v>
      </c>
      <c r="AA2087" s="127">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17952</v>
      </c>
      <c r="X2088" s="127">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17953</v>
      </c>
      <c r="X2089" s="127">
        <v>23818</v>
      </c>
      <c r="Y2089" t="s">
        <v>12070</v>
      </c>
      <c r="Z2089" s="127">
        <v>44197</v>
      </c>
      <c r="AA2089" s="127">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17954</v>
      </c>
      <c r="P2090" t="s">
        <v>296</v>
      </c>
      <c r="Q2090" t="s">
        <v>8917</v>
      </c>
      <c r="R2090" t="s">
        <v>17957</v>
      </c>
      <c r="S2090" t="str">
        <f t="shared" si="28"/>
        <v>LUQUE ALLCA, LUCY MARITZA</v>
      </c>
      <c r="T2090" t="s">
        <v>64</v>
      </c>
      <c r="U2090" t="s">
        <v>48</v>
      </c>
      <c r="V2090" t="s">
        <v>49</v>
      </c>
      <c r="W2090" t="s">
        <v>17955</v>
      </c>
      <c r="X2090" s="127">
        <v>26268</v>
      </c>
      <c r="Y2090" t="s">
        <v>17956</v>
      </c>
      <c r="Z2090" s="127">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17958</v>
      </c>
      <c r="X2091" s="127">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17959</v>
      </c>
      <c r="X2092" s="127">
        <v>22420</v>
      </c>
      <c r="Y2092" t="s">
        <v>12090</v>
      </c>
      <c r="Z2092" s="127">
        <v>44197</v>
      </c>
      <c r="AA2092" s="127">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17960</v>
      </c>
      <c r="X2093" s="127">
        <v>25447</v>
      </c>
      <c r="Y2093" t="s">
        <v>15560</v>
      </c>
      <c r="Z2093" s="127">
        <v>44197</v>
      </c>
      <c r="AA2093" s="127">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17961</v>
      </c>
      <c r="X2094" s="127">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17962</v>
      </c>
      <c r="X2095" s="127">
        <v>25461</v>
      </c>
      <c r="Y2095" t="s">
        <v>12103</v>
      </c>
      <c r="Z2095" s="127">
        <v>44197</v>
      </c>
      <c r="AA2095" s="127">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17963</v>
      </c>
      <c r="X2096" s="127">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17964</v>
      </c>
      <c r="X2097" s="127">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17965</v>
      </c>
      <c r="X2098" s="127">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17966</v>
      </c>
      <c r="X2099" s="127">
        <v>28918</v>
      </c>
      <c r="Y2099" t="s">
        <v>12115</v>
      </c>
      <c r="Z2099" s="127">
        <v>43525</v>
      </c>
      <c r="AA2099" s="127">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17967</v>
      </c>
      <c r="X2100" s="127">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17968</v>
      </c>
      <c r="P2101" t="s">
        <v>305</v>
      </c>
      <c r="Q2101" t="s">
        <v>963</v>
      </c>
      <c r="R2101" t="s">
        <v>22628</v>
      </c>
      <c r="S2101" s="194" t="s">
        <v>235</v>
      </c>
      <c r="T2101" t="s">
        <v>64</v>
      </c>
      <c r="U2101" t="s">
        <v>48</v>
      </c>
      <c r="V2101" t="s">
        <v>49</v>
      </c>
      <c r="W2101" t="s">
        <v>22629</v>
      </c>
      <c r="X2101" s="127">
        <v>34086</v>
      </c>
      <c r="Y2101" t="s">
        <v>22630</v>
      </c>
      <c r="Z2101" s="127">
        <v>44323</v>
      </c>
      <c r="AA2101" s="127">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17969</v>
      </c>
      <c r="X2102" s="127">
        <v>22324</v>
      </c>
      <c r="Y2102" t="s">
        <v>11922</v>
      </c>
      <c r="Z2102" s="127">
        <v>43525</v>
      </c>
      <c r="AA2102" s="127">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17970</v>
      </c>
      <c r="X2103" s="127">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16184</v>
      </c>
      <c r="W2104" t="s">
        <v>17971</v>
      </c>
      <c r="X2104" s="127">
        <v>32252</v>
      </c>
      <c r="Y2104" t="s">
        <v>12131</v>
      </c>
      <c r="Z2104" s="127">
        <v>44531</v>
      </c>
      <c r="AA2104" s="127">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17972</v>
      </c>
      <c r="P2105" t="s">
        <v>485</v>
      </c>
      <c r="Q2105" t="s">
        <v>12129</v>
      </c>
      <c r="R2105" t="s">
        <v>22631</v>
      </c>
      <c r="S2105" s="194" t="s">
        <v>235</v>
      </c>
      <c r="T2105" t="s">
        <v>64</v>
      </c>
      <c r="U2105" t="s">
        <v>48</v>
      </c>
      <c r="V2105" t="s">
        <v>49</v>
      </c>
      <c r="W2105" t="s">
        <v>22632</v>
      </c>
      <c r="X2105" s="127">
        <v>34237</v>
      </c>
      <c r="Y2105" t="s">
        <v>22633</v>
      </c>
      <c r="Z2105" s="127">
        <v>44531</v>
      </c>
      <c r="AA2105" s="127">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17973</v>
      </c>
      <c r="X2106" s="127">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18375</v>
      </c>
      <c r="X2107" s="127">
        <v>25708</v>
      </c>
      <c r="Y2107" t="s">
        <v>13350</v>
      </c>
      <c r="Z2107" s="127">
        <v>44197</v>
      </c>
      <c r="AA2107" s="127">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17974</v>
      </c>
      <c r="X2108" s="127">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17975</v>
      </c>
      <c r="P2109" t="s">
        <v>296</v>
      </c>
      <c r="Q2109" t="s">
        <v>461</v>
      </c>
      <c r="R2109" t="s">
        <v>13106</v>
      </c>
      <c r="S2109" t="str">
        <f t="shared" si="28"/>
        <v>LUQUE LIMA, ROSAURA</v>
      </c>
      <c r="T2109" t="s">
        <v>59</v>
      </c>
      <c r="U2109" t="s">
        <v>48</v>
      </c>
      <c r="V2109" t="s">
        <v>49</v>
      </c>
      <c r="W2109" t="s">
        <v>17976</v>
      </c>
      <c r="X2109" s="127">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17977</v>
      </c>
      <c r="X2110" s="127">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17735</v>
      </c>
      <c r="X2111" s="127">
        <v>24507</v>
      </c>
      <c r="Y2111" t="s">
        <v>11123</v>
      </c>
      <c r="Z2111" s="127">
        <v>44197</v>
      </c>
      <c r="AA2111" s="127">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17978</v>
      </c>
      <c r="X2112" s="127">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17979</v>
      </c>
      <c r="X2113" s="127">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17980</v>
      </c>
      <c r="X2114" s="127">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17981</v>
      </c>
      <c r="P2115" t="s">
        <v>152</v>
      </c>
      <c r="Q2115" t="s">
        <v>164</v>
      </c>
      <c r="R2115" t="s">
        <v>22634</v>
      </c>
      <c r="S2115" s="194" t="s">
        <v>235</v>
      </c>
      <c r="T2115" t="s">
        <v>64</v>
      </c>
      <c r="U2115" t="s">
        <v>48</v>
      </c>
      <c r="V2115" t="s">
        <v>49</v>
      </c>
      <c r="W2115" t="s">
        <v>22635</v>
      </c>
      <c r="X2115" s="127">
        <v>28518</v>
      </c>
      <c r="Y2115" t="s">
        <v>22636</v>
      </c>
      <c r="Z2115" s="127">
        <v>44424</v>
      </c>
      <c r="AA2115" s="127">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17982</v>
      </c>
      <c r="X2116" s="127">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17983</v>
      </c>
      <c r="X2117" s="127">
        <v>22698</v>
      </c>
      <c r="Y2117" t="s">
        <v>12170</v>
      </c>
      <c r="Z2117" s="127">
        <v>43525</v>
      </c>
      <c r="AA2117" s="127">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17984</v>
      </c>
      <c r="X2118" s="127">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17985</v>
      </c>
      <c r="X2119" s="127">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17986</v>
      </c>
      <c r="X2120" s="127">
        <v>26708</v>
      </c>
      <c r="Y2120" t="s">
        <v>15576</v>
      </c>
      <c r="Z2120" s="127">
        <v>43525</v>
      </c>
      <c r="AA2120" s="127">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17987</v>
      </c>
      <c r="X2121" s="127">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17988</v>
      </c>
      <c r="X2122" s="127">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17989</v>
      </c>
      <c r="X2123" s="127">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17990</v>
      </c>
      <c r="X2124" s="127">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17991</v>
      </c>
      <c r="X2125" s="127">
        <v>21722</v>
      </c>
      <c r="Y2125" t="s">
        <v>12198</v>
      </c>
      <c r="Z2125" s="127">
        <v>44197</v>
      </c>
      <c r="AA2125" s="127">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17992</v>
      </c>
      <c r="X2126" s="127">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17676</v>
      </c>
      <c r="X2127" s="127">
        <v>26358</v>
      </c>
      <c r="Y2127" t="s">
        <v>11189</v>
      </c>
      <c r="Z2127" s="127">
        <v>44197</v>
      </c>
      <c r="AA2127" s="127">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17993</v>
      </c>
      <c r="X2128" s="127">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17994</v>
      </c>
      <c r="X2129" s="127">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17995</v>
      </c>
      <c r="X2130" s="127">
        <v>26966</v>
      </c>
      <c r="Y2130" t="s">
        <v>12224</v>
      </c>
      <c r="Z2130" s="127">
        <v>44197</v>
      </c>
      <c r="AA2130" s="127">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17996</v>
      </c>
      <c r="X2131" s="127">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17997</v>
      </c>
      <c r="X2132" s="127">
        <v>24420</v>
      </c>
      <c r="Y2132" t="s">
        <v>12233</v>
      </c>
      <c r="Z2132" s="127">
        <v>44197</v>
      </c>
      <c r="AA2132" s="127">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17998</v>
      </c>
      <c r="X2133" s="127">
        <v>24882</v>
      </c>
      <c r="Y2133" t="s">
        <v>12238</v>
      </c>
      <c r="Z2133" s="127">
        <v>44197</v>
      </c>
      <c r="AA2133" s="127">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17999</v>
      </c>
      <c r="X2134" s="127">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18418</v>
      </c>
      <c r="X2135" s="127">
        <v>29143</v>
      </c>
      <c r="Y2135" t="s">
        <v>13469</v>
      </c>
      <c r="Z2135" s="127">
        <v>44197</v>
      </c>
      <c r="AA2135" s="127">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18000</v>
      </c>
      <c r="X2136" s="127">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18001</v>
      </c>
      <c r="X2137" s="127">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18002</v>
      </c>
      <c r="X2138" s="127">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18003</v>
      </c>
      <c r="X2139" s="127">
        <v>22307</v>
      </c>
      <c r="Y2139" t="s">
        <v>12262</v>
      </c>
      <c r="Z2139" s="127">
        <v>43525</v>
      </c>
      <c r="AA2139" s="127">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18004</v>
      </c>
      <c r="X2140" s="127">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18005</v>
      </c>
      <c r="X2141" s="127">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18006</v>
      </c>
      <c r="X2142" s="127">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18007</v>
      </c>
      <c r="X2143" s="127">
        <v>24386</v>
      </c>
      <c r="Y2143" t="s">
        <v>12275</v>
      </c>
      <c r="Z2143" s="127">
        <v>44256</v>
      </c>
      <c r="AA2143" s="127">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18008</v>
      </c>
      <c r="X2144" s="127">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18009</v>
      </c>
      <c r="X2145" s="127">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18010</v>
      </c>
      <c r="X2146" s="127">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18011</v>
      </c>
      <c r="X2147" s="127">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18012</v>
      </c>
      <c r="P2148" t="s">
        <v>10172</v>
      </c>
      <c r="Q2148" t="s">
        <v>214</v>
      </c>
      <c r="R2148" t="s">
        <v>21890</v>
      </c>
      <c r="S2148" s="194" t="s">
        <v>235</v>
      </c>
      <c r="T2148" t="s">
        <v>64</v>
      </c>
      <c r="U2148" t="s">
        <v>48</v>
      </c>
      <c r="V2148" t="s">
        <v>49</v>
      </c>
      <c r="W2148" t="s">
        <v>22637</v>
      </c>
      <c r="X2148" s="127">
        <v>29083</v>
      </c>
      <c r="Y2148" t="s">
        <v>22638</v>
      </c>
      <c r="Z2148" s="127">
        <v>44470</v>
      </c>
      <c r="AA2148" s="127">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16184</v>
      </c>
      <c r="W2149" t="s">
        <v>18013</v>
      </c>
      <c r="X2149" s="127">
        <v>24994</v>
      </c>
      <c r="Y2149" t="s">
        <v>12295</v>
      </c>
      <c r="Z2149" s="127">
        <v>44470</v>
      </c>
      <c r="AA2149" s="127">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18014</v>
      </c>
      <c r="X2150" s="127">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18015</v>
      </c>
      <c r="X2151" s="127">
        <v>21882</v>
      </c>
      <c r="Y2151" t="s">
        <v>12303</v>
      </c>
      <c r="Z2151" s="127">
        <v>44197</v>
      </c>
      <c r="AA2151" s="127">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18016</v>
      </c>
      <c r="X2152" s="127">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94" t="s">
        <v>235</v>
      </c>
      <c r="T2153" t="s">
        <v>102</v>
      </c>
      <c r="U2153" t="s">
        <v>37</v>
      </c>
      <c r="V2153" t="s">
        <v>49</v>
      </c>
      <c r="W2153" t="s">
        <v>22639</v>
      </c>
      <c r="X2153" s="127">
        <v>28130</v>
      </c>
      <c r="Y2153" t="s">
        <v>22640</v>
      </c>
      <c r="Z2153" s="127">
        <v>44197</v>
      </c>
      <c r="AA2153" s="127">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18017</v>
      </c>
      <c r="X2154" s="127">
        <v>23499</v>
      </c>
      <c r="Y2154" t="s">
        <v>12312</v>
      </c>
      <c r="Z2154" s="127">
        <v>44197</v>
      </c>
      <c r="AA2154" s="127">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18018</v>
      </c>
      <c r="X2155" s="127">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18019</v>
      </c>
      <c r="X2156" s="127">
        <v>22132</v>
      </c>
      <c r="Y2156" t="s">
        <v>12322</v>
      </c>
      <c r="Z2156" s="127">
        <v>44197</v>
      </c>
      <c r="AA2156" s="127">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18020</v>
      </c>
      <c r="X2157" s="127">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18021</v>
      </c>
      <c r="X2158" s="127">
        <v>22697</v>
      </c>
      <c r="Y2158" t="s">
        <v>12331</v>
      </c>
      <c r="Z2158" s="127">
        <v>43525</v>
      </c>
      <c r="AA2158" s="127">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18022</v>
      </c>
      <c r="X2159" s="127">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18023</v>
      </c>
      <c r="X2160" s="127">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18024</v>
      </c>
      <c r="P2161" t="s">
        <v>267</v>
      </c>
      <c r="Q2161" t="s">
        <v>251</v>
      </c>
      <c r="R2161" t="s">
        <v>12765</v>
      </c>
      <c r="S2161" t="str">
        <f t="shared" si="29"/>
        <v>SANDOVAL CALDERON, JULIO GUMERCINDO</v>
      </c>
      <c r="T2161" t="s">
        <v>47</v>
      </c>
      <c r="U2161" t="s">
        <v>37</v>
      </c>
      <c r="V2161" t="s">
        <v>49</v>
      </c>
      <c r="W2161" t="s">
        <v>18224</v>
      </c>
      <c r="X2161" s="127">
        <v>22659</v>
      </c>
      <c r="Y2161" t="s">
        <v>12766</v>
      </c>
      <c r="Z2161" s="127">
        <v>44267</v>
      </c>
      <c r="AA2161" s="127">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18025</v>
      </c>
      <c r="X2162" s="127">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18026</v>
      </c>
      <c r="X2163" s="127">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18027</v>
      </c>
      <c r="X2164" s="127">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18028</v>
      </c>
      <c r="X2165" s="127">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18029</v>
      </c>
      <c r="P2166" t="s">
        <v>75</v>
      </c>
      <c r="Q2166" t="s">
        <v>106</v>
      </c>
      <c r="R2166" t="s">
        <v>22641</v>
      </c>
      <c r="S2166" s="194" t="s">
        <v>235</v>
      </c>
      <c r="T2166" t="s">
        <v>64</v>
      </c>
      <c r="U2166" t="s">
        <v>48</v>
      </c>
      <c r="V2166" t="s">
        <v>49</v>
      </c>
      <c r="W2166" t="s">
        <v>22642</v>
      </c>
      <c r="X2166" s="127">
        <v>31540</v>
      </c>
      <c r="Y2166" t="s">
        <v>22643</v>
      </c>
      <c r="Z2166" s="127">
        <v>44256</v>
      </c>
      <c r="AA2166" s="127">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18030</v>
      </c>
      <c r="X2167" s="127">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18031</v>
      </c>
      <c r="X2168" s="127">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18032</v>
      </c>
      <c r="X2169" s="127">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18033</v>
      </c>
      <c r="X2170" s="127">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18034</v>
      </c>
      <c r="P2171" t="s">
        <v>22644</v>
      </c>
      <c r="Q2171" t="s">
        <v>22645</v>
      </c>
      <c r="R2171" t="s">
        <v>22646</v>
      </c>
      <c r="S2171" s="194" t="s">
        <v>235</v>
      </c>
      <c r="T2171" t="s">
        <v>64</v>
      </c>
      <c r="U2171" t="s">
        <v>48</v>
      </c>
      <c r="V2171" t="s">
        <v>16198</v>
      </c>
      <c r="W2171" t="s">
        <v>22647</v>
      </c>
      <c r="X2171" s="127">
        <v>31578</v>
      </c>
      <c r="Y2171" t="s">
        <v>22648</v>
      </c>
      <c r="Z2171" s="127">
        <v>44256</v>
      </c>
      <c r="AA2171" s="127">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18035</v>
      </c>
      <c r="P2172" t="s">
        <v>174</v>
      </c>
      <c r="Q2172" t="s">
        <v>8205</v>
      </c>
      <c r="R2172" t="s">
        <v>22649</v>
      </c>
      <c r="S2172" s="194" t="s">
        <v>235</v>
      </c>
      <c r="T2172" t="s">
        <v>64</v>
      </c>
      <c r="U2172" t="s">
        <v>48</v>
      </c>
      <c r="V2172" t="s">
        <v>49</v>
      </c>
      <c r="W2172" t="s">
        <v>22650</v>
      </c>
      <c r="X2172" s="127">
        <v>25887</v>
      </c>
      <c r="Y2172" t="s">
        <v>22651</v>
      </c>
      <c r="Z2172" s="127">
        <v>44449</v>
      </c>
      <c r="AA2172" s="127">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21717</v>
      </c>
      <c r="S2173" s="194" t="s">
        <v>235</v>
      </c>
      <c r="T2173" t="s">
        <v>64</v>
      </c>
      <c r="U2173" t="s">
        <v>48</v>
      </c>
      <c r="V2173" t="s">
        <v>49</v>
      </c>
      <c r="W2173" t="s">
        <v>22652</v>
      </c>
      <c r="X2173" s="127">
        <v>29072</v>
      </c>
      <c r="Y2173" t="s">
        <v>22653</v>
      </c>
      <c r="Z2173" s="127">
        <v>44256</v>
      </c>
      <c r="AA2173" s="127">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18036</v>
      </c>
      <c r="X2174" s="127">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18037</v>
      </c>
      <c r="X2175" s="127">
        <v>24064</v>
      </c>
      <c r="Y2175" t="s">
        <v>15599</v>
      </c>
      <c r="AB2175" t="s">
        <v>38</v>
      </c>
      <c r="AC2175" t="s">
        <v>39</v>
      </c>
      <c r="AD2175" t="s">
        <v>40</v>
      </c>
    </row>
    <row r="2176" spans="1:30" x14ac:dyDescent="0.25">
      <c r="A2176" t="s">
        <v>18038</v>
      </c>
      <c r="B2176" t="s">
        <v>392</v>
      </c>
      <c r="C2176" t="s">
        <v>28</v>
      </c>
      <c r="D2176" t="s">
        <v>29</v>
      </c>
      <c r="E2176" t="s">
        <v>393</v>
      </c>
      <c r="F2176" t="s">
        <v>12340</v>
      </c>
      <c r="G2176" t="s">
        <v>12341</v>
      </c>
      <c r="H2176" t="s">
        <v>9383</v>
      </c>
      <c r="I2176" t="s">
        <v>12342</v>
      </c>
      <c r="J2176" t="s">
        <v>18038</v>
      </c>
      <c r="K2176" t="s">
        <v>31</v>
      </c>
      <c r="L2176" t="s">
        <v>31</v>
      </c>
      <c r="M2176" t="s">
        <v>6446</v>
      </c>
      <c r="N2176" t="s">
        <v>61</v>
      </c>
      <c r="O2176" t="s">
        <v>17061</v>
      </c>
      <c r="P2176" t="s">
        <v>76</v>
      </c>
      <c r="Q2176" t="s">
        <v>476</v>
      </c>
      <c r="R2176" t="s">
        <v>22412</v>
      </c>
      <c r="S2176" s="194" t="s">
        <v>235</v>
      </c>
      <c r="T2176" t="s">
        <v>64</v>
      </c>
      <c r="U2176" t="s">
        <v>316</v>
      </c>
      <c r="V2176" t="s">
        <v>49</v>
      </c>
      <c r="W2176" t="s">
        <v>22413</v>
      </c>
      <c r="X2176" s="127">
        <v>33881</v>
      </c>
      <c r="Y2176" t="s">
        <v>22414</v>
      </c>
      <c r="Z2176" s="127">
        <v>44256</v>
      </c>
      <c r="AA2176" s="127">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18039</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18040</v>
      </c>
      <c r="X2178" s="127">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18041</v>
      </c>
      <c r="X2179" s="127">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18042</v>
      </c>
      <c r="X2180" s="127">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18043</v>
      </c>
      <c r="X2181" s="127">
        <v>25967</v>
      </c>
      <c r="Y2181" t="s">
        <v>12404</v>
      </c>
      <c r="Z2181" s="127">
        <v>44197</v>
      </c>
      <c r="AA2181" s="127">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18044</v>
      </c>
      <c r="X2182" s="127">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17132</v>
      </c>
      <c r="X2183" s="127">
        <v>24974</v>
      </c>
      <c r="Y2183" t="s">
        <v>9725</v>
      </c>
      <c r="Z2183" s="127">
        <v>44197</v>
      </c>
      <c r="AA2183" s="127">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94" t="s">
        <v>235</v>
      </c>
      <c r="T2184" t="s">
        <v>64</v>
      </c>
      <c r="U2184" t="s">
        <v>48</v>
      </c>
      <c r="V2184" t="s">
        <v>49</v>
      </c>
      <c r="W2184" t="s">
        <v>22654</v>
      </c>
      <c r="X2184" s="127">
        <v>27829</v>
      </c>
      <c r="Y2184" t="s">
        <v>22655</v>
      </c>
      <c r="Z2184" s="127">
        <v>44256</v>
      </c>
      <c r="AA2184" s="127">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18045</v>
      </c>
      <c r="X2185" s="127">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18046</v>
      </c>
      <c r="X2186" s="127">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18047</v>
      </c>
      <c r="X2187" s="127">
        <v>26522</v>
      </c>
      <c r="Y2187" t="s">
        <v>12424</v>
      </c>
      <c r="Z2187" s="127">
        <v>44258</v>
      </c>
      <c r="AA2187" s="127">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18048</v>
      </c>
      <c r="P2188" t="s">
        <v>254</v>
      </c>
      <c r="Q2188" t="s">
        <v>671</v>
      </c>
      <c r="R2188" t="s">
        <v>980</v>
      </c>
      <c r="S2188" s="194" t="s">
        <v>235</v>
      </c>
      <c r="T2188" t="s">
        <v>64</v>
      </c>
      <c r="U2188" t="s">
        <v>48</v>
      </c>
      <c r="V2188" t="s">
        <v>49</v>
      </c>
      <c r="W2188" t="s">
        <v>22656</v>
      </c>
      <c r="X2188" s="127">
        <v>28151</v>
      </c>
      <c r="Y2188" t="s">
        <v>22657</v>
      </c>
      <c r="Z2188" s="127">
        <v>44260</v>
      </c>
      <c r="AA2188" s="127">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18049</v>
      </c>
      <c r="X2189" s="127">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18050</v>
      </c>
      <c r="X2190" s="127">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22658</v>
      </c>
      <c r="S2191" s="194" t="s">
        <v>235</v>
      </c>
      <c r="T2191" t="s">
        <v>64</v>
      </c>
      <c r="U2191" t="s">
        <v>48</v>
      </c>
      <c r="V2191" t="s">
        <v>49</v>
      </c>
      <c r="W2191" t="s">
        <v>22659</v>
      </c>
      <c r="X2191" s="127">
        <v>30860</v>
      </c>
      <c r="Y2191" t="s">
        <v>22660</v>
      </c>
      <c r="Z2191" s="127">
        <v>44256</v>
      </c>
      <c r="AA2191" s="127">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18051</v>
      </c>
      <c r="X2192" s="127">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18052</v>
      </c>
      <c r="X2193" s="127">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18053</v>
      </c>
      <c r="P2194" t="s">
        <v>135</v>
      </c>
      <c r="Q2194" t="s">
        <v>115</v>
      </c>
      <c r="R2194" t="s">
        <v>22661</v>
      </c>
      <c r="S2194" s="194" t="s">
        <v>235</v>
      </c>
      <c r="T2194" t="s">
        <v>102</v>
      </c>
      <c r="U2194" t="s">
        <v>37</v>
      </c>
      <c r="V2194" t="s">
        <v>49</v>
      </c>
      <c r="W2194" t="s">
        <v>22662</v>
      </c>
      <c r="X2194" s="127">
        <v>32034</v>
      </c>
      <c r="Y2194" t="s">
        <v>22663</v>
      </c>
      <c r="Z2194" s="127">
        <v>44348</v>
      </c>
      <c r="AA2194" s="127">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18054</v>
      </c>
      <c r="P2195" t="s">
        <v>18057</v>
      </c>
      <c r="Q2195" t="s">
        <v>206</v>
      </c>
      <c r="R2195" t="s">
        <v>18058</v>
      </c>
      <c r="S2195" t="str">
        <f t="shared" si="30"/>
        <v>ZIRENA CANO, YENY GIANINNA</v>
      </c>
      <c r="T2195" t="s">
        <v>36</v>
      </c>
      <c r="U2195" t="s">
        <v>48</v>
      </c>
      <c r="V2195" t="s">
        <v>49</v>
      </c>
      <c r="W2195" t="s">
        <v>18055</v>
      </c>
      <c r="X2195" s="127">
        <v>27460</v>
      </c>
      <c r="Y2195" t="s">
        <v>18056</v>
      </c>
      <c r="Z2195" s="127">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94" t="s">
        <v>235</v>
      </c>
      <c r="T2196" t="s">
        <v>64</v>
      </c>
      <c r="U2196" t="s">
        <v>48</v>
      </c>
      <c r="V2196" t="s">
        <v>49</v>
      </c>
      <c r="W2196" t="s">
        <v>22664</v>
      </c>
      <c r="X2196" s="127">
        <v>27053</v>
      </c>
      <c r="Y2196" t="s">
        <v>22665</v>
      </c>
      <c r="Z2196" s="127">
        <v>44256</v>
      </c>
      <c r="AA2196" s="127">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18059</v>
      </c>
      <c r="X2197" s="127">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18060</v>
      </c>
      <c r="X2198" s="127">
        <v>22951</v>
      </c>
      <c r="Y2198" t="s">
        <v>12457</v>
      </c>
      <c r="Z2198" s="127">
        <v>44197</v>
      </c>
      <c r="AA2198" s="127">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18061</v>
      </c>
      <c r="X2199" s="127">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18062</v>
      </c>
      <c r="X2200" s="127">
        <v>27866</v>
      </c>
      <c r="Y2200" t="s">
        <v>12465</v>
      </c>
      <c r="Z2200" s="127">
        <v>43525</v>
      </c>
      <c r="AA2200" s="127">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18063</v>
      </c>
      <c r="X2201" s="127">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18064</v>
      </c>
      <c r="P2202" t="s">
        <v>378</v>
      </c>
      <c r="Q2202" t="s">
        <v>186</v>
      </c>
      <c r="R2202" t="s">
        <v>417</v>
      </c>
      <c r="S2202" t="str">
        <f t="shared" si="30"/>
        <v>CURASI ORDOÑEZ, VICTOR</v>
      </c>
      <c r="T2202" t="s">
        <v>64</v>
      </c>
      <c r="U2202" t="s">
        <v>48</v>
      </c>
      <c r="V2202" t="s">
        <v>49</v>
      </c>
      <c r="W2202" t="s">
        <v>18065</v>
      </c>
      <c r="X2202" s="127">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18066</v>
      </c>
      <c r="X2203" s="127">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18067</v>
      </c>
      <c r="X2204" s="127">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18068</v>
      </c>
      <c r="X2205" s="127">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18069</v>
      </c>
      <c r="X2206" s="127">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18070</v>
      </c>
      <c r="X2207" s="127">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18071</v>
      </c>
      <c r="X2208" s="127">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94" t="s">
        <v>235</v>
      </c>
      <c r="T2209" t="s">
        <v>64</v>
      </c>
      <c r="U2209" t="s">
        <v>48</v>
      </c>
      <c r="V2209" t="s">
        <v>49</v>
      </c>
      <c r="W2209" t="s">
        <v>22666</v>
      </c>
      <c r="X2209" s="127">
        <v>29131</v>
      </c>
      <c r="Y2209" t="s">
        <v>22667</v>
      </c>
      <c r="Z2209" s="127">
        <v>44256</v>
      </c>
      <c r="AA2209" s="127">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18072</v>
      </c>
      <c r="X2210" s="127">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18073</v>
      </c>
      <c r="X2211" s="127">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18074</v>
      </c>
      <c r="X2212" s="127">
        <v>21183</v>
      </c>
      <c r="Y2212" t="s">
        <v>12501</v>
      </c>
      <c r="AB2212" t="s">
        <v>38</v>
      </c>
      <c r="AC2212" t="s">
        <v>39</v>
      </c>
      <c r="AD2212" t="s">
        <v>40</v>
      </c>
    </row>
    <row r="2213" spans="1:30" x14ac:dyDescent="0.25">
      <c r="A2213" t="s">
        <v>18075</v>
      </c>
      <c r="B2213" t="s">
        <v>407</v>
      </c>
      <c r="C2213" t="s">
        <v>28</v>
      </c>
      <c r="D2213" t="s">
        <v>29</v>
      </c>
      <c r="E2213" t="s">
        <v>369</v>
      </c>
      <c r="F2213" t="s">
        <v>12463</v>
      </c>
      <c r="G2213" t="s">
        <v>12464</v>
      </c>
      <c r="H2213" t="s">
        <v>9383</v>
      </c>
      <c r="I2213" t="s">
        <v>15608</v>
      </c>
      <c r="J2213" t="s">
        <v>18075</v>
      </c>
      <c r="K2213" t="s">
        <v>31</v>
      </c>
      <c r="L2213" t="s">
        <v>31</v>
      </c>
      <c r="M2213" t="s">
        <v>6446</v>
      </c>
      <c r="N2213" t="s">
        <v>61</v>
      </c>
      <c r="O2213" t="s">
        <v>17061</v>
      </c>
      <c r="P2213" t="s">
        <v>888</v>
      </c>
      <c r="Q2213" t="s">
        <v>218</v>
      </c>
      <c r="R2213" t="s">
        <v>22523</v>
      </c>
      <c r="S2213" s="194" t="s">
        <v>235</v>
      </c>
      <c r="T2213" t="s">
        <v>64</v>
      </c>
      <c r="U2213" t="s">
        <v>47</v>
      </c>
      <c r="V2213" t="s">
        <v>49</v>
      </c>
      <c r="W2213" t="s">
        <v>22524</v>
      </c>
      <c r="X2213" s="127">
        <v>26303</v>
      </c>
      <c r="Y2213" t="s">
        <v>22525</v>
      </c>
      <c r="Z2213" s="127">
        <v>44256</v>
      </c>
      <c r="AA2213" s="127">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18076</v>
      </c>
      <c r="X2214" s="127">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18077</v>
      </c>
      <c r="X2215" s="127">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18078</v>
      </c>
      <c r="X2216" s="127">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18079</v>
      </c>
      <c r="X2217" s="127">
        <v>24190</v>
      </c>
      <c r="Y2217" t="s">
        <v>13071</v>
      </c>
      <c r="Z2217" s="127">
        <v>43525</v>
      </c>
      <c r="AA2217" s="127">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18080</v>
      </c>
      <c r="X2218" s="127">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18081</v>
      </c>
      <c r="X2219" s="127">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18082</v>
      </c>
      <c r="X2220" s="127">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18083</v>
      </c>
      <c r="P2221" t="s">
        <v>126</v>
      </c>
      <c r="Q2221" t="s">
        <v>106</v>
      </c>
      <c r="R2221" t="s">
        <v>18086</v>
      </c>
      <c r="S2221" t="str">
        <f t="shared" si="30"/>
        <v>FLORES MAMANI, RAUL VALENTIN</v>
      </c>
      <c r="T2221" t="s">
        <v>52</v>
      </c>
      <c r="U2221" t="s">
        <v>48</v>
      </c>
      <c r="V2221" t="s">
        <v>49</v>
      </c>
      <c r="W2221" t="s">
        <v>18084</v>
      </c>
      <c r="X2221" s="127">
        <v>22631</v>
      </c>
      <c r="Y2221" t="s">
        <v>18085</v>
      </c>
      <c r="Z2221" s="127">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18087</v>
      </c>
      <c r="X2222" s="127">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18088</v>
      </c>
      <c r="X2223" s="127">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18089</v>
      </c>
      <c r="X2224" s="127">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18090</v>
      </c>
      <c r="X2225" s="127">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18091</v>
      </c>
      <c r="X2226" s="127">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18092</v>
      </c>
      <c r="X2227" s="127">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18093</v>
      </c>
      <c r="X2228" s="127">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18094</v>
      </c>
      <c r="X2229" s="127">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18095</v>
      </c>
      <c r="X2230" s="127">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18096</v>
      </c>
      <c r="X2231" s="127">
        <v>25337</v>
      </c>
      <c r="Y2231" t="s">
        <v>12549</v>
      </c>
      <c r="AB2231" t="s">
        <v>38</v>
      </c>
      <c r="AC2231" t="s">
        <v>39</v>
      </c>
      <c r="AD2231" t="s">
        <v>40</v>
      </c>
    </row>
    <row r="2232" spans="1:30" x14ac:dyDescent="0.25">
      <c r="A2232" t="s">
        <v>18097</v>
      </c>
      <c r="B2232" t="s">
        <v>400</v>
      </c>
      <c r="C2232" t="s">
        <v>28</v>
      </c>
      <c r="D2232" t="s">
        <v>29</v>
      </c>
      <c r="E2232" t="s">
        <v>369</v>
      </c>
      <c r="F2232" t="s">
        <v>12510</v>
      </c>
      <c r="G2232" t="s">
        <v>12511</v>
      </c>
      <c r="H2232" t="s">
        <v>9383</v>
      </c>
      <c r="I2232" t="s">
        <v>15609</v>
      </c>
      <c r="J2232" t="s">
        <v>18097</v>
      </c>
      <c r="K2232" t="s">
        <v>31</v>
      </c>
      <c r="L2232" t="s">
        <v>31</v>
      </c>
      <c r="M2232" t="s">
        <v>6446</v>
      </c>
      <c r="N2232" t="s">
        <v>61</v>
      </c>
      <c r="O2232" t="s">
        <v>17061</v>
      </c>
      <c r="P2232" t="s">
        <v>888</v>
      </c>
      <c r="Q2232" t="s">
        <v>218</v>
      </c>
      <c r="R2232" t="s">
        <v>22523</v>
      </c>
      <c r="S2232" s="194" t="s">
        <v>235</v>
      </c>
      <c r="T2232" t="s">
        <v>64</v>
      </c>
      <c r="U2232" t="s">
        <v>316</v>
      </c>
      <c r="V2232" t="s">
        <v>49</v>
      </c>
      <c r="W2232" t="s">
        <v>22524</v>
      </c>
      <c r="X2232" s="127">
        <v>26303</v>
      </c>
      <c r="Y2232" t="s">
        <v>22525</v>
      </c>
      <c r="Z2232" s="127">
        <v>44256</v>
      </c>
      <c r="AA2232" s="127">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18098</v>
      </c>
      <c r="X2233" s="127">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18099</v>
      </c>
      <c r="X2234" s="127">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18100</v>
      </c>
      <c r="X2235" s="127">
        <v>23969</v>
      </c>
      <c r="Y2235" t="s">
        <v>13051</v>
      </c>
      <c r="Z2235" s="127">
        <v>43525</v>
      </c>
      <c r="AA2235" s="127">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18101</v>
      </c>
      <c r="P2236" t="s">
        <v>313</v>
      </c>
      <c r="Q2236" t="s">
        <v>219</v>
      </c>
      <c r="R2236" t="s">
        <v>12791</v>
      </c>
      <c r="S2236" t="str">
        <f t="shared" si="30"/>
        <v>BORDA CASTILLO, PABLO JESUS</v>
      </c>
      <c r="T2236" t="s">
        <v>59</v>
      </c>
      <c r="U2236" t="s">
        <v>48</v>
      </c>
      <c r="V2236" t="s">
        <v>49</v>
      </c>
      <c r="W2236" t="s">
        <v>18102</v>
      </c>
      <c r="X2236" s="127">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18103</v>
      </c>
      <c r="X2237" s="127">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18104</v>
      </c>
      <c r="X2238" s="127">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18105</v>
      </c>
      <c r="P2239" t="s">
        <v>375</v>
      </c>
      <c r="Q2239" t="s">
        <v>78</v>
      </c>
      <c r="R2239" t="s">
        <v>680</v>
      </c>
      <c r="S2239" t="str">
        <f t="shared" si="30"/>
        <v>ALEJO PINEDA, JOSE LUIS</v>
      </c>
      <c r="T2239" t="s">
        <v>59</v>
      </c>
      <c r="U2239" t="s">
        <v>48</v>
      </c>
      <c r="V2239" t="s">
        <v>49</v>
      </c>
      <c r="W2239" t="s">
        <v>18106</v>
      </c>
      <c r="X2239" s="127">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18107</v>
      </c>
      <c r="X2240" s="127">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18108</v>
      </c>
      <c r="X2241" s="127">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18109</v>
      </c>
      <c r="X2242" s="127">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18110</v>
      </c>
      <c r="X2243" s="127">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18111</v>
      </c>
      <c r="X2244" s="127">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18112</v>
      </c>
      <c r="X2245" s="127">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18113</v>
      </c>
      <c r="X2246" s="127">
        <v>26687</v>
      </c>
      <c r="Y2246" t="s">
        <v>12592</v>
      </c>
      <c r="Z2246" s="127">
        <v>44197</v>
      </c>
      <c r="AA2246" s="127">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18114</v>
      </c>
      <c r="X2247" s="127">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22668</v>
      </c>
      <c r="S2248" s="194" t="s">
        <v>235</v>
      </c>
      <c r="T2248" t="s">
        <v>102</v>
      </c>
      <c r="U2248" t="s">
        <v>37</v>
      </c>
      <c r="V2248" t="s">
        <v>49</v>
      </c>
      <c r="W2248" t="s">
        <v>22669</v>
      </c>
      <c r="X2248" s="127">
        <v>32942</v>
      </c>
      <c r="Y2248" t="s">
        <v>22670</v>
      </c>
      <c r="Z2248" s="127">
        <v>44197</v>
      </c>
      <c r="AA2248" s="127">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18115</v>
      </c>
      <c r="X2249" s="127">
        <v>25358</v>
      </c>
      <c r="Y2249" t="s">
        <v>13112</v>
      </c>
      <c r="Z2249" s="127">
        <v>43525</v>
      </c>
      <c r="AA2249" s="127">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18116</v>
      </c>
      <c r="X2250" s="127">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18117</v>
      </c>
      <c r="X2251" s="127">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18118</v>
      </c>
      <c r="X2252" s="127">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18119</v>
      </c>
      <c r="X2253" s="127">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18120</v>
      </c>
      <c r="X2254" s="127">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18121</v>
      </c>
      <c r="X2255" s="127">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18122</v>
      </c>
      <c r="X2256" s="127">
        <v>23393</v>
      </c>
      <c r="Y2256" t="s">
        <v>12625</v>
      </c>
      <c r="Z2256" s="127">
        <v>44197</v>
      </c>
      <c r="AA2256" s="127">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18123</v>
      </c>
      <c r="X2257" s="127">
        <v>24633</v>
      </c>
      <c r="Y2257" t="s">
        <v>14229</v>
      </c>
      <c r="Z2257" s="127">
        <v>43525</v>
      </c>
      <c r="AA2257" s="127">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18124</v>
      </c>
      <c r="X2258" s="127">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18125</v>
      </c>
      <c r="X2259" s="127">
        <v>25509</v>
      </c>
      <c r="Y2259" t="s">
        <v>12637</v>
      </c>
      <c r="Z2259" s="127">
        <v>44197</v>
      </c>
      <c r="AA2259" s="127">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18126</v>
      </c>
      <c r="X2260" s="127">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18127</v>
      </c>
      <c r="X2261" s="127">
        <v>25159</v>
      </c>
      <c r="Y2261" t="s">
        <v>12643</v>
      </c>
      <c r="Z2261" s="127">
        <v>44197</v>
      </c>
      <c r="AA2261" s="127">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18128</v>
      </c>
      <c r="P2262" t="s">
        <v>126</v>
      </c>
      <c r="Q2262" t="s">
        <v>60</v>
      </c>
      <c r="R2262" t="s">
        <v>185</v>
      </c>
      <c r="S2262" s="194" t="s">
        <v>235</v>
      </c>
      <c r="T2262" t="s">
        <v>64</v>
      </c>
      <c r="U2262" t="s">
        <v>48</v>
      </c>
      <c r="V2262" t="s">
        <v>49</v>
      </c>
      <c r="W2262" t="s">
        <v>22671</v>
      </c>
      <c r="X2262" s="127">
        <v>30429</v>
      </c>
      <c r="Y2262" t="s">
        <v>22672</v>
      </c>
      <c r="Z2262" s="127">
        <v>44323</v>
      </c>
      <c r="AA2262" s="127">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18129</v>
      </c>
      <c r="X2263" s="127">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18130</v>
      </c>
      <c r="X2264" s="127">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18131</v>
      </c>
      <c r="X2265" s="127">
        <v>24810</v>
      </c>
      <c r="Y2265" t="s">
        <v>12657</v>
      </c>
      <c r="Z2265" s="127">
        <v>44197</v>
      </c>
      <c r="AA2265" s="127">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18132</v>
      </c>
      <c r="X2266" s="127">
        <v>27315</v>
      </c>
      <c r="Y2266" t="s">
        <v>12663</v>
      </c>
      <c r="Z2266" s="127">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18133</v>
      </c>
      <c r="X2267" s="127">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18134</v>
      </c>
      <c r="X2268" s="127">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18135</v>
      </c>
      <c r="X2269" s="127">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18136</v>
      </c>
      <c r="X2270" s="127">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18137</v>
      </c>
      <c r="X2271" s="127">
        <v>24461</v>
      </c>
      <c r="Y2271" t="s">
        <v>12680</v>
      </c>
      <c r="AB2271" t="s">
        <v>38</v>
      </c>
      <c r="AC2271" t="s">
        <v>39</v>
      </c>
      <c r="AD2271" t="s">
        <v>40</v>
      </c>
    </row>
    <row r="2272" spans="1:30" x14ac:dyDescent="0.25">
      <c r="A2272" t="s">
        <v>18138</v>
      </c>
      <c r="B2272" t="s">
        <v>400</v>
      </c>
      <c r="C2272" t="s">
        <v>28</v>
      </c>
      <c r="D2272" t="s">
        <v>29</v>
      </c>
      <c r="E2272" t="s">
        <v>369</v>
      </c>
      <c r="F2272" t="s">
        <v>12659</v>
      </c>
      <c r="G2272" t="s">
        <v>12660</v>
      </c>
      <c r="H2272" t="s">
        <v>9383</v>
      </c>
      <c r="I2272" t="s">
        <v>15625</v>
      </c>
      <c r="J2272" t="s">
        <v>18138</v>
      </c>
      <c r="K2272" t="s">
        <v>31</v>
      </c>
      <c r="L2272" t="s">
        <v>31</v>
      </c>
      <c r="M2272" t="s">
        <v>6446</v>
      </c>
      <c r="N2272" t="s">
        <v>61</v>
      </c>
      <c r="O2272" t="s">
        <v>17061</v>
      </c>
      <c r="P2272" t="s">
        <v>126</v>
      </c>
      <c r="Q2272" t="s">
        <v>826</v>
      </c>
      <c r="R2272" t="s">
        <v>22300</v>
      </c>
      <c r="S2272" s="194" t="s">
        <v>235</v>
      </c>
      <c r="T2272" t="s">
        <v>64</v>
      </c>
      <c r="U2272" t="s">
        <v>749</v>
      </c>
      <c r="V2272" t="s">
        <v>49</v>
      </c>
      <c r="W2272" t="s">
        <v>22301</v>
      </c>
      <c r="X2272" s="127">
        <v>30700</v>
      </c>
      <c r="Y2272" t="s">
        <v>22302</v>
      </c>
      <c r="Z2272" s="127">
        <v>44256</v>
      </c>
      <c r="AA2272" s="127">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18139</v>
      </c>
      <c r="P2273" t="s">
        <v>71</v>
      </c>
      <c r="Q2273" t="s">
        <v>158</v>
      </c>
      <c r="R2273" t="s">
        <v>22673</v>
      </c>
      <c r="S2273" s="194" t="s">
        <v>235</v>
      </c>
      <c r="T2273" t="s">
        <v>6045</v>
      </c>
      <c r="U2273" t="s">
        <v>37</v>
      </c>
      <c r="V2273" t="s">
        <v>49</v>
      </c>
      <c r="W2273" t="s">
        <v>22674</v>
      </c>
      <c r="X2273" s="127">
        <v>26468</v>
      </c>
      <c r="Y2273" t="s">
        <v>22675</v>
      </c>
      <c r="Z2273" s="127">
        <v>44368</v>
      </c>
      <c r="AA2273" s="127">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18140</v>
      </c>
      <c r="P2274" t="s">
        <v>305</v>
      </c>
      <c r="Q2274" t="s">
        <v>963</v>
      </c>
      <c r="R2274" t="s">
        <v>22676</v>
      </c>
      <c r="S2274" s="194" t="s">
        <v>235</v>
      </c>
      <c r="T2274" t="s">
        <v>64</v>
      </c>
      <c r="U2274" t="s">
        <v>48</v>
      </c>
      <c r="V2274" t="s">
        <v>49</v>
      </c>
      <c r="W2274" t="s">
        <v>22677</v>
      </c>
      <c r="X2274" s="127">
        <v>33336</v>
      </c>
      <c r="Y2274" t="s">
        <v>22678</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18141</v>
      </c>
      <c r="X2275" s="127">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18142</v>
      </c>
      <c r="X2276" s="127">
        <v>25659</v>
      </c>
      <c r="Y2276" t="s">
        <v>12691</v>
      </c>
      <c r="Z2276" s="127">
        <v>44414</v>
      </c>
      <c r="AA2276" s="127">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18143</v>
      </c>
      <c r="X2277" s="127">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22679</v>
      </c>
      <c r="S2278" s="194" t="s">
        <v>235</v>
      </c>
      <c r="T2278" t="s">
        <v>102</v>
      </c>
      <c r="U2278" t="s">
        <v>37</v>
      </c>
      <c r="V2278" t="s">
        <v>49</v>
      </c>
      <c r="W2278" t="s">
        <v>22680</v>
      </c>
      <c r="X2278" s="127">
        <v>30652</v>
      </c>
      <c r="Y2278" t="s">
        <v>22681</v>
      </c>
      <c r="Z2278" s="127">
        <v>44197</v>
      </c>
      <c r="AA2278" s="127">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18144</v>
      </c>
      <c r="X2279" s="127">
        <v>29416</v>
      </c>
      <c r="Y2279" t="s">
        <v>12704</v>
      </c>
      <c r="Z2279" s="127">
        <v>43497</v>
      </c>
      <c r="AA2279" s="127">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18145</v>
      </c>
      <c r="X2280" s="127">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18148</v>
      </c>
      <c r="R2281" t="s">
        <v>282</v>
      </c>
      <c r="S2281" t="str">
        <f t="shared" si="31"/>
        <v>SALAS VENTURA, FLORA</v>
      </c>
      <c r="T2281" t="s">
        <v>47</v>
      </c>
      <c r="U2281" t="s">
        <v>48</v>
      </c>
      <c r="V2281" t="s">
        <v>49</v>
      </c>
      <c r="W2281" t="s">
        <v>18146</v>
      </c>
      <c r="X2281" s="127">
        <v>27322</v>
      </c>
      <c r="Y2281" t="s">
        <v>18147</v>
      </c>
      <c r="Z2281" s="127">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18149</v>
      </c>
      <c r="X2282" s="127">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18150</v>
      </c>
      <c r="X2283" s="127">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18151</v>
      </c>
      <c r="X2284" s="127">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18152</v>
      </c>
      <c r="X2285" s="127">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18153</v>
      </c>
      <c r="X2286" s="127">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18154</v>
      </c>
      <c r="X2287" s="127">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18155</v>
      </c>
      <c r="X2288" s="127">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18156</v>
      </c>
      <c r="X2289" s="127">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18157</v>
      </c>
      <c r="X2290" s="127">
        <v>25622</v>
      </c>
      <c r="Y2290" t="s">
        <v>12742</v>
      </c>
      <c r="Z2290" s="127">
        <v>44197</v>
      </c>
      <c r="AA2290" s="127">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18158</v>
      </c>
      <c r="X2291" s="127">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17590</v>
      </c>
      <c r="X2292" s="127">
        <v>24564</v>
      </c>
      <c r="Y2292" t="s">
        <v>11002</v>
      </c>
      <c r="Z2292" s="127">
        <v>44197</v>
      </c>
      <c r="AA2292" s="127">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18159</v>
      </c>
      <c r="X2293" s="127">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18160</v>
      </c>
      <c r="X2294" s="127">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18161</v>
      </c>
      <c r="X2295" s="127">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18162</v>
      </c>
      <c r="X2296" s="127">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94" t="s">
        <v>235</v>
      </c>
      <c r="T2297" t="s">
        <v>102</v>
      </c>
      <c r="U2297" t="s">
        <v>37</v>
      </c>
      <c r="V2297" t="s">
        <v>49</v>
      </c>
      <c r="W2297" t="s">
        <v>22682</v>
      </c>
      <c r="X2297" s="127">
        <v>26084</v>
      </c>
      <c r="Y2297" t="s">
        <v>22683</v>
      </c>
      <c r="Z2297" s="127">
        <v>44197</v>
      </c>
      <c r="AA2297" s="127">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18163</v>
      </c>
      <c r="X2298" s="127">
        <v>26918</v>
      </c>
      <c r="Y2298" t="s">
        <v>15634</v>
      </c>
      <c r="Z2298" s="127">
        <v>42064</v>
      </c>
      <c r="AA2298" s="127">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18166</v>
      </c>
      <c r="S2299" t="str">
        <f t="shared" si="31"/>
        <v>LEON HANCCO, PRAXIDES FELICIANO</v>
      </c>
      <c r="T2299" t="s">
        <v>47</v>
      </c>
      <c r="U2299" t="s">
        <v>48</v>
      </c>
      <c r="V2299" t="s">
        <v>49</v>
      </c>
      <c r="W2299" t="s">
        <v>18164</v>
      </c>
      <c r="X2299" s="127">
        <v>24309</v>
      </c>
      <c r="Y2299" t="s">
        <v>18165</v>
      </c>
      <c r="Z2299" s="127">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18167</v>
      </c>
      <c r="X2300" s="127">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18168</v>
      </c>
      <c r="X2301" s="127">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18169</v>
      </c>
      <c r="P2302" t="s">
        <v>58</v>
      </c>
      <c r="Q2302" t="s">
        <v>193</v>
      </c>
      <c r="R2302" t="s">
        <v>22684</v>
      </c>
      <c r="S2302" s="194" t="s">
        <v>235</v>
      </c>
      <c r="T2302" t="s">
        <v>64</v>
      </c>
      <c r="U2302" t="s">
        <v>48</v>
      </c>
      <c r="V2302" t="s">
        <v>49</v>
      </c>
      <c r="W2302" t="s">
        <v>22685</v>
      </c>
      <c r="X2302" s="127">
        <v>29920</v>
      </c>
      <c r="Y2302" t="s">
        <v>22686</v>
      </c>
      <c r="Z2302" s="127">
        <v>44417</v>
      </c>
      <c r="AA2302" s="127">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18170</v>
      </c>
      <c r="X2303" s="127">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18171</v>
      </c>
      <c r="X2304" s="127">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18172</v>
      </c>
      <c r="X2305" s="127">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18173</v>
      </c>
      <c r="X2306" s="127">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18174</v>
      </c>
      <c r="P2307" t="s">
        <v>262</v>
      </c>
      <c r="Q2307" t="s">
        <v>106</v>
      </c>
      <c r="R2307" t="s">
        <v>22687</v>
      </c>
      <c r="S2307" s="194" t="s">
        <v>235</v>
      </c>
      <c r="T2307" t="s">
        <v>929</v>
      </c>
      <c r="U2307" t="s">
        <v>48</v>
      </c>
      <c r="V2307" t="s">
        <v>49</v>
      </c>
      <c r="W2307" t="s">
        <v>22688</v>
      </c>
      <c r="X2307" s="127">
        <v>33370</v>
      </c>
      <c r="Y2307" t="s">
        <v>22689</v>
      </c>
      <c r="Z2307" s="127">
        <v>44256</v>
      </c>
      <c r="AA2307" s="127">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18175</v>
      </c>
      <c r="X2308" s="127">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18176</v>
      </c>
      <c r="X2309" s="127">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18177</v>
      </c>
      <c r="X2310" s="127">
        <v>25972</v>
      </c>
      <c r="Y2310" t="s">
        <v>18178</v>
      </c>
      <c r="Z2310" s="127">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18179</v>
      </c>
      <c r="P2311" t="s">
        <v>75</v>
      </c>
      <c r="Q2311" t="s">
        <v>22690</v>
      </c>
      <c r="R2311" t="s">
        <v>810</v>
      </c>
      <c r="S2311" s="194" t="s">
        <v>235</v>
      </c>
      <c r="T2311" t="s">
        <v>64</v>
      </c>
      <c r="U2311" t="s">
        <v>48</v>
      </c>
      <c r="V2311" t="s">
        <v>49</v>
      </c>
      <c r="W2311" t="s">
        <v>22691</v>
      </c>
      <c r="X2311" s="127">
        <v>25188</v>
      </c>
      <c r="Y2311" t="s">
        <v>22692</v>
      </c>
      <c r="Z2311" s="127">
        <v>44323</v>
      </c>
      <c r="AA2311" s="127">
        <v>44561</v>
      </c>
      <c r="AB2311" t="s">
        <v>38</v>
      </c>
      <c r="AC2311" t="s">
        <v>6628</v>
      </c>
      <c r="AD2311" t="s">
        <v>40</v>
      </c>
    </row>
    <row r="2312" spans="1:30" x14ac:dyDescent="0.25">
      <c r="A2312" t="s">
        <v>18180</v>
      </c>
      <c r="B2312" t="s">
        <v>410</v>
      </c>
      <c r="C2312" t="s">
        <v>28</v>
      </c>
      <c r="D2312" t="s">
        <v>29</v>
      </c>
      <c r="E2312" t="s">
        <v>368</v>
      </c>
      <c r="F2312" t="s">
        <v>12762</v>
      </c>
      <c r="G2312" t="s">
        <v>12763</v>
      </c>
      <c r="H2312" t="s">
        <v>9383</v>
      </c>
      <c r="I2312" t="s">
        <v>15633</v>
      </c>
      <c r="J2312" t="s">
        <v>18180</v>
      </c>
      <c r="K2312" t="s">
        <v>31</v>
      </c>
      <c r="L2312" t="s">
        <v>31</v>
      </c>
      <c r="M2312" t="s">
        <v>6446</v>
      </c>
      <c r="N2312" t="s">
        <v>61</v>
      </c>
      <c r="O2312" t="s">
        <v>17061</v>
      </c>
      <c r="P2312" t="s">
        <v>143</v>
      </c>
      <c r="Q2312" t="s">
        <v>298</v>
      </c>
      <c r="R2312" t="s">
        <v>22349</v>
      </c>
      <c r="S2312" s="194" t="s">
        <v>235</v>
      </c>
      <c r="T2312" t="s">
        <v>64</v>
      </c>
      <c r="U2312" t="s">
        <v>316</v>
      </c>
      <c r="V2312" t="s">
        <v>49</v>
      </c>
      <c r="W2312" t="s">
        <v>22350</v>
      </c>
      <c r="X2312" s="127">
        <v>31158</v>
      </c>
      <c r="Y2312" t="s">
        <v>22351</v>
      </c>
      <c r="Z2312" s="127">
        <v>44256</v>
      </c>
      <c r="AA2312" s="127">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18181</v>
      </c>
      <c r="X2313" s="127">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18182</v>
      </c>
      <c r="X2314" s="127">
        <v>25595</v>
      </c>
      <c r="Y2314" t="s">
        <v>12811</v>
      </c>
      <c r="Z2314" s="127">
        <v>44197</v>
      </c>
      <c r="AA2314" s="127">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18183</v>
      </c>
      <c r="X2315" s="127">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18184</v>
      </c>
      <c r="X2316" s="127">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18185</v>
      </c>
      <c r="X2317" s="127">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17110</v>
      </c>
      <c r="X2318" s="127">
        <v>26625</v>
      </c>
      <c r="Y2318" t="s">
        <v>9670</v>
      </c>
      <c r="Z2318" s="127">
        <v>44197</v>
      </c>
      <c r="AA2318" s="127">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18186</v>
      </c>
      <c r="X2319" s="127">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18187</v>
      </c>
      <c r="X2320" s="127">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18188</v>
      </c>
      <c r="X2321" s="127">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18189</v>
      </c>
      <c r="X2322" s="127">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18190</v>
      </c>
      <c r="X2323" s="127">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18191</v>
      </c>
      <c r="P2324" t="s">
        <v>106</v>
      </c>
      <c r="Q2324" t="s">
        <v>474</v>
      </c>
      <c r="R2324" t="s">
        <v>263</v>
      </c>
      <c r="S2324" s="194" t="s">
        <v>235</v>
      </c>
      <c r="T2324" t="s">
        <v>64</v>
      </c>
      <c r="U2324" t="s">
        <v>48</v>
      </c>
      <c r="V2324" t="s">
        <v>49</v>
      </c>
      <c r="W2324" t="s">
        <v>22693</v>
      </c>
      <c r="X2324" s="127">
        <v>26920</v>
      </c>
      <c r="Y2324" t="s">
        <v>22694</v>
      </c>
      <c r="Z2324" s="127">
        <v>44470</v>
      </c>
      <c r="AA2324" s="127">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18192</v>
      </c>
      <c r="P2325" t="s">
        <v>993</v>
      </c>
      <c r="Q2325" t="s">
        <v>22695</v>
      </c>
      <c r="R2325" t="s">
        <v>13738</v>
      </c>
      <c r="S2325" s="194" t="s">
        <v>235</v>
      </c>
      <c r="T2325" t="s">
        <v>64</v>
      </c>
      <c r="U2325" t="s">
        <v>48</v>
      </c>
      <c r="V2325" t="s">
        <v>16198</v>
      </c>
      <c r="W2325" t="s">
        <v>22696</v>
      </c>
      <c r="X2325" s="127">
        <v>31868</v>
      </c>
      <c r="Y2325" t="s">
        <v>22697</v>
      </c>
      <c r="Z2325" s="127">
        <v>44295</v>
      </c>
      <c r="AA2325" s="127">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18193</v>
      </c>
      <c r="X2326" s="127">
        <v>25474</v>
      </c>
      <c r="Y2326" t="s">
        <v>12845</v>
      </c>
      <c r="Z2326" s="127">
        <v>43798</v>
      </c>
      <c r="AA2326" s="127">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18194</v>
      </c>
      <c r="X2327" s="127">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18195</v>
      </c>
      <c r="X2328" s="127">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18196</v>
      </c>
      <c r="X2329" s="127">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22698</v>
      </c>
      <c r="S2330" s="194" t="s">
        <v>235</v>
      </c>
      <c r="T2330" t="s">
        <v>102</v>
      </c>
      <c r="U2330" t="s">
        <v>37</v>
      </c>
      <c r="V2330" t="s">
        <v>49</v>
      </c>
      <c r="W2330" t="s">
        <v>22699</v>
      </c>
      <c r="X2330" s="127">
        <v>34099</v>
      </c>
      <c r="Y2330" t="s">
        <v>22700</v>
      </c>
      <c r="Z2330" s="127">
        <v>44197</v>
      </c>
      <c r="AA2330" s="127">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18197</v>
      </c>
      <c r="P2331" t="s">
        <v>18200</v>
      </c>
      <c r="Q2331" t="s">
        <v>184</v>
      </c>
      <c r="R2331" t="s">
        <v>18201</v>
      </c>
      <c r="S2331" t="str">
        <f t="shared" si="32"/>
        <v>INCARROCA CHURATA, GIL SANTIAGO</v>
      </c>
      <c r="T2331" t="s">
        <v>59</v>
      </c>
      <c r="U2331" t="s">
        <v>48</v>
      </c>
      <c r="V2331" t="s">
        <v>49</v>
      </c>
      <c r="W2331" t="s">
        <v>18198</v>
      </c>
      <c r="X2331" s="127">
        <v>26870</v>
      </c>
      <c r="Y2331" t="s">
        <v>18199</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18202</v>
      </c>
      <c r="X2332" s="127">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18203</v>
      </c>
      <c r="P2333" t="s">
        <v>490</v>
      </c>
      <c r="Q2333" t="s">
        <v>757</v>
      </c>
      <c r="R2333" t="s">
        <v>22701</v>
      </c>
      <c r="S2333" s="194" t="s">
        <v>235</v>
      </c>
      <c r="T2333" t="s">
        <v>64</v>
      </c>
      <c r="U2333" t="s">
        <v>48</v>
      </c>
      <c r="V2333" t="s">
        <v>49</v>
      </c>
      <c r="W2333" t="s">
        <v>22702</v>
      </c>
      <c r="X2333" s="127">
        <v>30510</v>
      </c>
      <c r="Y2333" t="s">
        <v>22703</v>
      </c>
      <c r="Z2333" s="127">
        <v>44256</v>
      </c>
      <c r="AA2333" s="127">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18204</v>
      </c>
      <c r="X2334" s="127">
        <v>26576</v>
      </c>
      <c r="Y2334" t="s">
        <v>12869</v>
      </c>
      <c r="Z2334" s="127">
        <v>44197</v>
      </c>
      <c r="AA2334" s="127">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18205</v>
      </c>
      <c r="X2335" s="127">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94" t="s">
        <v>235</v>
      </c>
      <c r="T2336" t="s">
        <v>102</v>
      </c>
      <c r="U2336" t="s">
        <v>37</v>
      </c>
      <c r="V2336" t="s">
        <v>49</v>
      </c>
      <c r="W2336" t="s">
        <v>22704</v>
      </c>
      <c r="X2336" s="127">
        <v>30549</v>
      </c>
      <c r="Y2336" t="s">
        <v>22705</v>
      </c>
      <c r="Z2336" s="127">
        <v>44197</v>
      </c>
      <c r="AA2336" s="127">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18206</v>
      </c>
      <c r="X2337" s="127">
        <v>25391</v>
      </c>
      <c r="Y2337" t="s">
        <v>15646</v>
      </c>
      <c r="Z2337" s="127">
        <v>42064</v>
      </c>
      <c r="AA2337" s="127">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18209</v>
      </c>
      <c r="R2338" t="s">
        <v>18210</v>
      </c>
      <c r="S2338" t="str">
        <f t="shared" si="32"/>
        <v>QUISPE CHUA, TOMAS DE VILLANUEVA</v>
      </c>
      <c r="T2338" t="s">
        <v>47</v>
      </c>
      <c r="U2338" t="s">
        <v>48</v>
      </c>
      <c r="V2338" t="s">
        <v>49</v>
      </c>
      <c r="W2338" t="s">
        <v>18207</v>
      </c>
      <c r="X2338" s="127">
        <v>22181</v>
      </c>
      <c r="Y2338" t="s">
        <v>18208</v>
      </c>
      <c r="Z2338" s="127">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18211</v>
      </c>
      <c r="X2339" s="127">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18212</v>
      </c>
      <c r="X2340" s="127">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18213</v>
      </c>
      <c r="X2341" s="127">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18216</v>
      </c>
      <c r="S2342" t="str">
        <f t="shared" si="32"/>
        <v>MAMANI ALEJO, MARITZA MARIVEL</v>
      </c>
      <c r="T2342" t="s">
        <v>36</v>
      </c>
      <c r="U2342" t="s">
        <v>48</v>
      </c>
      <c r="V2342" t="s">
        <v>49</v>
      </c>
      <c r="W2342" t="s">
        <v>18214</v>
      </c>
      <c r="X2342" s="127">
        <v>27171</v>
      </c>
      <c r="Y2342" t="s">
        <v>18215</v>
      </c>
      <c r="Z2342" s="127">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18217</v>
      </c>
      <c r="X2343" s="127">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18218</v>
      </c>
      <c r="X2344" s="127">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18219</v>
      </c>
      <c r="X2345" s="127">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18220</v>
      </c>
      <c r="X2346" s="127">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18221</v>
      </c>
      <c r="X2347" s="127">
        <v>22772</v>
      </c>
      <c r="Y2347" t="s">
        <v>12879</v>
      </c>
      <c r="Z2347" s="127">
        <v>44197</v>
      </c>
      <c r="AA2347" s="127">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18222</v>
      </c>
      <c r="P2348" t="s">
        <v>75</v>
      </c>
      <c r="Q2348" t="s">
        <v>230</v>
      </c>
      <c r="R2348" t="s">
        <v>22706</v>
      </c>
      <c r="S2348" s="194" t="s">
        <v>235</v>
      </c>
      <c r="T2348" t="s">
        <v>64</v>
      </c>
      <c r="U2348" t="s">
        <v>48</v>
      </c>
      <c r="V2348" t="s">
        <v>49</v>
      </c>
      <c r="W2348" t="s">
        <v>22707</v>
      </c>
      <c r="X2348" s="127">
        <v>26980</v>
      </c>
      <c r="Y2348" t="s">
        <v>22708</v>
      </c>
      <c r="Z2348" s="127">
        <v>44256</v>
      </c>
      <c r="AA2348" s="127">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18223</v>
      </c>
      <c r="P2349" t="s">
        <v>126</v>
      </c>
      <c r="Q2349" t="s">
        <v>152</v>
      </c>
      <c r="R2349" t="s">
        <v>22709</v>
      </c>
      <c r="S2349" s="194" t="s">
        <v>235</v>
      </c>
      <c r="T2349" t="s">
        <v>64</v>
      </c>
      <c r="U2349" t="s">
        <v>48</v>
      </c>
      <c r="V2349" t="s">
        <v>49</v>
      </c>
      <c r="W2349" t="s">
        <v>22710</v>
      </c>
      <c r="X2349" s="127">
        <v>27961</v>
      </c>
      <c r="Y2349" t="s">
        <v>22711</v>
      </c>
      <c r="Z2349" s="127">
        <v>44267</v>
      </c>
      <c r="AA2349" s="127">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18224</v>
      </c>
      <c r="X2350" s="127">
        <v>22659</v>
      </c>
      <c r="Y2350" t="s">
        <v>12766</v>
      </c>
      <c r="Z2350" s="127">
        <v>44267</v>
      </c>
      <c r="AA2350" s="127">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18225</v>
      </c>
      <c r="X2351" s="127">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18226</v>
      </c>
      <c r="X2352" s="127">
        <v>25660</v>
      </c>
      <c r="Y2352" t="s">
        <v>12911</v>
      </c>
      <c r="AB2352" t="s">
        <v>38</v>
      </c>
      <c r="AC2352" t="s">
        <v>39</v>
      </c>
      <c r="AD2352" t="s">
        <v>40</v>
      </c>
    </row>
    <row r="2353" spans="1:30" x14ac:dyDescent="0.25">
      <c r="A2353" t="s">
        <v>18227</v>
      </c>
      <c r="B2353" t="s">
        <v>412</v>
      </c>
      <c r="C2353" t="s">
        <v>28</v>
      </c>
      <c r="D2353" t="s">
        <v>29</v>
      </c>
      <c r="E2353" t="s">
        <v>369</v>
      </c>
      <c r="F2353" t="s">
        <v>12876</v>
      </c>
      <c r="G2353" t="s">
        <v>12877</v>
      </c>
      <c r="H2353" t="s">
        <v>9383</v>
      </c>
      <c r="I2353" t="s">
        <v>15644</v>
      </c>
      <c r="J2353" t="s">
        <v>18227</v>
      </c>
      <c r="K2353" t="s">
        <v>31</v>
      </c>
      <c r="L2353" t="s">
        <v>31</v>
      </c>
      <c r="M2353" t="s">
        <v>6446</v>
      </c>
      <c r="N2353" t="s">
        <v>61</v>
      </c>
      <c r="O2353" t="s">
        <v>17061</v>
      </c>
      <c r="P2353" t="s">
        <v>143</v>
      </c>
      <c r="Q2353" t="s">
        <v>298</v>
      </c>
      <c r="R2353" t="s">
        <v>22349</v>
      </c>
      <c r="S2353" s="194" t="s">
        <v>235</v>
      </c>
      <c r="T2353" t="s">
        <v>64</v>
      </c>
      <c r="U2353" t="s">
        <v>316</v>
      </c>
      <c r="V2353" t="s">
        <v>49</v>
      </c>
      <c r="W2353" t="s">
        <v>22350</v>
      </c>
      <c r="X2353" s="127">
        <v>31158</v>
      </c>
      <c r="Y2353" t="s">
        <v>22351</v>
      </c>
      <c r="Z2353" s="127">
        <v>44256</v>
      </c>
      <c r="AA2353" s="127">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18228</v>
      </c>
      <c r="P2354" t="s">
        <v>193</v>
      </c>
      <c r="Q2354" t="s">
        <v>75</v>
      </c>
      <c r="R2354" t="s">
        <v>7107</v>
      </c>
      <c r="S2354" t="str">
        <f t="shared" si="32"/>
        <v>APAZA QUISPE, NATIVIDAD</v>
      </c>
      <c r="T2354" t="s">
        <v>52</v>
      </c>
      <c r="U2354" t="s">
        <v>48</v>
      </c>
      <c r="V2354" t="s">
        <v>49</v>
      </c>
      <c r="W2354" t="s">
        <v>18229</v>
      </c>
      <c r="X2354" s="127">
        <v>26915</v>
      </c>
      <c r="Y2354" t="s">
        <v>18230</v>
      </c>
      <c r="Z2354" s="127">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18231</v>
      </c>
      <c r="X2355" s="127">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18232</v>
      </c>
      <c r="X2356" s="127">
        <v>25332</v>
      </c>
      <c r="Y2356" t="s">
        <v>12920</v>
      </c>
      <c r="Z2356" s="127">
        <v>44197</v>
      </c>
      <c r="AA2356" s="127">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18233</v>
      </c>
      <c r="X2357" s="127">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18234</v>
      </c>
      <c r="X2358" s="127">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18235</v>
      </c>
      <c r="X2359" s="127">
        <v>22399</v>
      </c>
      <c r="Y2359" t="s">
        <v>12930</v>
      </c>
      <c r="Z2359" s="127">
        <v>44197</v>
      </c>
      <c r="AA2359" s="127">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18236</v>
      </c>
      <c r="X2360" s="127">
        <v>26308</v>
      </c>
      <c r="Y2360" t="s">
        <v>12936</v>
      </c>
      <c r="Z2360" s="127">
        <v>44197</v>
      </c>
      <c r="AA2360" s="127">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18237</v>
      </c>
      <c r="X2361" s="127">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18238</v>
      </c>
      <c r="X2362" s="127">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18239</v>
      </c>
      <c r="X2363" s="127">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18240</v>
      </c>
      <c r="X2364" s="127">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16480</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18241</v>
      </c>
      <c r="X2366" s="127">
        <v>31105</v>
      </c>
      <c r="Y2366" t="s">
        <v>12952</v>
      </c>
      <c r="Z2366" s="127">
        <v>44197</v>
      </c>
      <c r="AA2366" s="127">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18242</v>
      </c>
      <c r="X2367" s="127">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18243</v>
      </c>
      <c r="X2368" s="127">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18244</v>
      </c>
      <c r="X2369" s="127">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94" t="s">
        <v>235</v>
      </c>
      <c r="T2370" t="s">
        <v>102</v>
      </c>
      <c r="U2370" t="s">
        <v>37</v>
      </c>
      <c r="V2370" t="s">
        <v>49</v>
      </c>
      <c r="W2370" t="s">
        <v>22712</v>
      </c>
      <c r="X2370" s="127">
        <v>23863</v>
      </c>
      <c r="Y2370" t="s">
        <v>22713</v>
      </c>
      <c r="Z2370" s="127">
        <v>44197</v>
      </c>
      <c r="AA2370" s="127">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18245</v>
      </c>
      <c r="X2371" s="127">
        <v>28624</v>
      </c>
      <c r="Y2371" t="s">
        <v>12966</v>
      </c>
      <c r="Z2371" s="127">
        <v>44197</v>
      </c>
      <c r="AA2371" s="127">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18248</v>
      </c>
      <c r="S2372" t="str">
        <f t="shared" ref="S2372:S2435" si="33">CONCATENATE(P2372," ",Q2372,","," ",R2372)</f>
        <v>FLORES RAMOS, LORENZO FRANCISCO</v>
      </c>
      <c r="T2372" t="s">
        <v>47</v>
      </c>
      <c r="U2372" t="s">
        <v>48</v>
      </c>
      <c r="V2372" t="s">
        <v>49</v>
      </c>
      <c r="W2372" t="s">
        <v>18246</v>
      </c>
      <c r="X2372" s="127">
        <v>23944</v>
      </c>
      <c r="Y2372" t="s">
        <v>18247</v>
      </c>
      <c r="Z2372" s="127">
        <v>44256</v>
      </c>
      <c r="AA2372" s="127">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18249</v>
      </c>
      <c r="X2373" s="127">
        <v>21457</v>
      </c>
      <c r="Y2373" t="s">
        <v>12973</v>
      </c>
      <c r="Z2373" s="127">
        <v>44197</v>
      </c>
      <c r="AA2373" s="127">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18250</v>
      </c>
      <c r="P2374" t="s">
        <v>247</v>
      </c>
      <c r="Q2374" t="s">
        <v>1003</v>
      </c>
      <c r="R2374" t="s">
        <v>22714</v>
      </c>
      <c r="S2374" s="194" t="s">
        <v>235</v>
      </c>
      <c r="T2374" t="s">
        <v>64</v>
      </c>
      <c r="U2374" t="s">
        <v>48</v>
      </c>
      <c r="V2374" t="s">
        <v>49</v>
      </c>
      <c r="W2374" t="s">
        <v>22715</v>
      </c>
      <c r="X2374" s="127">
        <v>29587</v>
      </c>
      <c r="Y2374" t="s">
        <v>22716</v>
      </c>
      <c r="Z2374" s="127">
        <v>44449</v>
      </c>
      <c r="AA2374" s="127">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18251</v>
      </c>
      <c r="X2375" s="127">
        <v>24464</v>
      </c>
      <c r="Y2375" t="s">
        <v>12979</v>
      </c>
      <c r="Z2375" s="127">
        <v>44409</v>
      </c>
      <c r="AA2375" s="127">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18252</v>
      </c>
      <c r="X2376" s="127">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18253</v>
      </c>
      <c r="X2377" s="127">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18254</v>
      </c>
      <c r="X2378" s="127">
        <v>27035</v>
      </c>
      <c r="Y2378" t="s">
        <v>12989</v>
      </c>
      <c r="Z2378" s="127">
        <v>44228</v>
      </c>
      <c r="AA2378" s="127">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18255</v>
      </c>
      <c r="X2379" s="127">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18256</v>
      </c>
      <c r="X2380" s="127">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18257</v>
      </c>
      <c r="X2381" s="127">
        <v>22854</v>
      </c>
      <c r="Y2381" t="s">
        <v>12999</v>
      </c>
      <c r="Z2381" s="127">
        <v>44197</v>
      </c>
      <c r="AA2381" s="127">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18258</v>
      </c>
      <c r="P2382" t="s">
        <v>109</v>
      </c>
      <c r="Q2382" t="s">
        <v>152</v>
      </c>
      <c r="R2382" t="s">
        <v>18261</v>
      </c>
      <c r="S2382" t="str">
        <f t="shared" si="33"/>
        <v>RUELAS RAMOS, SIMEON CORNELIO</v>
      </c>
      <c r="T2382" t="s">
        <v>52</v>
      </c>
      <c r="U2382" t="s">
        <v>48</v>
      </c>
      <c r="V2382" t="s">
        <v>49</v>
      </c>
      <c r="W2382" t="s">
        <v>18259</v>
      </c>
      <c r="X2382" s="127">
        <v>22679</v>
      </c>
      <c r="Y2382" t="s">
        <v>18260</v>
      </c>
      <c r="Z2382" s="127">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18262</v>
      </c>
      <c r="X2383" s="127">
        <v>24928</v>
      </c>
      <c r="Y2383" t="s">
        <v>13007</v>
      </c>
      <c r="Z2383" s="127">
        <v>44197</v>
      </c>
      <c r="AA2383" s="127">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18263</v>
      </c>
      <c r="X2384" s="127">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18264</v>
      </c>
      <c r="X2385" s="127">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18265</v>
      </c>
      <c r="X2386" s="127">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18266</v>
      </c>
      <c r="X2387" s="127">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18267</v>
      </c>
      <c r="X2388" s="127">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18268</v>
      </c>
      <c r="X2389" s="127">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18269</v>
      </c>
      <c r="P2390" t="s">
        <v>75</v>
      </c>
      <c r="Q2390" t="s">
        <v>132</v>
      </c>
      <c r="R2390" t="s">
        <v>22717</v>
      </c>
      <c r="S2390" s="194" t="s">
        <v>235</v>
      </c>
      <c r="T2390" t="s">
        <v>64</v>
      </c>
      <c r="U2390" t="s">
        <v>48</v>
      </c>
      <c r="V2390" t="s">
        <v>49</v>
      </c>
      <c r="W2390" t="s">
        <v>22718</v>
      </c>
      <c r="X2390" s="127">
        <v>31354</v>
      </c>
      <c r="Y2390" t="s">
        <v>22719</v>
      </c>
      <c r="Z2390" s="127">
        <v>44256</v>
      </c>
      <c r="AA2390" s="127">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18270</v>
      </c>
      <c r="X2391" s="127">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18271</v>
      </c>
      <c r="X2392" s="127">
        <v>24315</v>
      </c>
      <c r="Y2392" t="s">
        <v>13035</v>
      </c>
      <c r="Z2392" s="127">
        <v>44197</v>
      </c>
      <c r="AA2392" s="127">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18272</v>
      </c>
      <c r="X2393" s="127">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18273</v>
      </c>
      <c r="X2394" s="127">
        <v>22504</v>
      </c>
      <c r="Y2394" t="s">
        <v>13043</v>
      </c>
      <c r="Z2394" s="127">
        <v>44197</v>
      </c>
      <c r="AA2394" s="127">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18274</v>
      </c>
      <c r="X2395" s="127">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17338</v>
      </c>
      <c r="X2396" s="127">
        <v>23307</v>
      </c>
      <c r="Y2396" t="s">
        <v>10290</v>
      </c>
      <c r="Z2396" s="127">
        <v>44197</v>
      </c>
      <c r="AA2396" s="127">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18275</v>
      </c>
      <c r="P2397" t="s">
        <v>7474</v>
      </c>
      <c r="Q2397" t="s">
        <v>336</v>
      </c>
      <c r="R2397" t="s">
        <v>970</v>
      </c>
      <c r="S2397" t="str">
        <f t="shared" si="33"/>
        <v>DURAND SURCO, MARCELINO</v>
      </c>
      <c r="T2397" t="s">
        <v>59</v>
      </c>
      <c r="U2397" t="s">
        <v>48</v>
      </c>
      <c r="V2397" t="s">
        <v>49</v>
      </c>
      <c r="W2397" t="s">
        <v>18276</v>
      </c>
      <c r="X2397" s="127">
        <v>26993</v>
      </c>
      <c r="Y2397" t="s">
        <v>18277</v>
      </c>
      <c r="Z2397" s="127">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18278</v>
      </c>
      <c r="X2398" s="127">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22720</v>
      </c>
      <c r="S2399" s="194" t="s">
        <v>235</v>
      </c>
      <c r="T2399" t="s">
        <v>64</v>
      </c>
      <c r="U2399" t="s">
        <v>48</v>
      </c>
      <c r="V2399" t="s">
        <v>49</v>
      </c>
      <c r="W2399" t="s">
        <v>22721</v>
      </c>
      <c r="X2399" s="127">
        <v>29696</v>
      </c>
      <c r="Y2399" t="s">
        <v>22722</v>
      </c>
      <c r="Z2399" s="127">
        <v>44256</v>
      </c>
      <c r="AA2399" s="127">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18279</v>
      </c>
      <c r="X2400" s="127">
        <v>25113</v>
      </c>
      <c r="Y2400" t="s">
        <v>11819</v>
      </c>
      <c r="Z2400" s="127">
        <v>44197</v>
      </c>
      <c r="AA2400" s="127">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18280</v>
      </c>
      <c r="P2401" t="s">
        <v>75</v>
      </c>
      <c r="Q2401" t="s">
        <v>67</v>
      </c>
      <c r="R2401" t="s">
        <v>22723</v>
      </c>
      <c r="S2401" s="194" t="s">
        <v>235</v>
      </c>
      <c r="T2401" t="s">
        <v>64</v>
      </c>
      <c r="U2401" t="s">
        <v>48</v>
      </c>
      <c r="V2401" t="s">
        <v>49</v>
      </c>
      <c r="W2401" t="s">
        <v>22724</v>
      </c>
      <c r="X2401" s="127">
        <v>29208</v>
      </c>
      <c r="Y2401" t="s">
        <v>22725</v>
      </c>
      <c r="Z2401" s="127">
        <v>44256</v>
      </c>
      <c r="AA2401" s="127">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18281</v>
      </c>
      <c r="X2402" s="127">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18282</v>
      </c>
      <c r="X2403" s="127">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17584</v>
      </c>
      <c r="X2404" s="127">
        <v>25475</v>
      </c>
      <c r="Y2404" t="s">
        <v>10990</v>
      </c>
      <c r="Z2404" s="127">
        <v>44197</v>
      </c>
      <c r="AA2404" s="127">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18283</v>
      </c>
      <c r="P2405" t="s">
        <v>852</v>
      </c>
      <c r="Q2405" t="s">
        <v>974</v>
      </c>
      <c r="R2405" t="s">
        <v>18286</v>
      </c>
      <c r="S2405" t="str">
        <f t="shared" si="33"/>
        <v>SOTO GUZMAN, ANTONIETA DEL ROCIO</v>
      </c>
      <c r="T2405" t="s">
        <v>64</v>
      </c>
      <c r="U2405" t="s">
        <v>48</v>
      </c>
      <c r="V2405" t="s">
        <v>49</v>
      </c>
      <c r="W2405" t="s">
        <v>18284</v>
      </c>
      <c r="X2405" s="127">
        <v>26501</v>
      </c>
      <c r="Y2405" t="s">
        <v>18285</v>
      </c>
      <c r="Z2405" s="127">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18287</v>
      </c>
      <c r="P2406" t="s">
        <v>298</v>
      </c>
      <c r="Q2406" t="s">
        <v>757</v>
      </c>
      <c r="R2406" t="s">
        <v>18290</v>
      </c>
      <c r="S2406" t="str">
        <f t="shared" si="33"/>
        <v>AGUILAR CUENTAS, LA MAGNA JESUS</v>
      </c>
      <c r="T2406" t="s">
        <v>64</v>
      </c>
      <c r="U2406" t="s">
        <v>48</v>
      </c>
      <c r="V2406" t="s">
        <v>49</v>
      </c>
      <c r="W2406" t="s">
        <v>18288</v>
      </c>
      <c r="X2406" s="127">
        <v>24428</v>
      </c>
      <c r="Y2406" t="s">
        <v>18289</v>
      </c>
      <c r="Z2406" s="127">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18291</v>
      </c>
      <c r="X2407" s="127">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22726</v>
      </c>
      <c r="R2408" t="s">
        <v>22727</v>
      </c>
      <c r="S2408" s="194" t="s">
        <v>235</v>
      </c>
      <c r="T2408" t="s">
        <v>64</v>
      </c>
      <c r="U2408" t="s">
        <v>48</v>
      </c>
      <c r="V2408" t="s">
        <v>49</v>
      </c>
      <c r="W2408" t="s">
        <v>22728</v>
      </c>
      <c r="X2408" s="127">
        <v>29071</v>
      </c>
      <c r="Y2408" t="s">
        <v>22729</v>
      </c>
      <c r="Z2408" s="127">
        <v>44417</v>
      </c>
      <c r="AA2408" s="127">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18292</v>
      </c>
      <c r="X2409" s="127">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18293</v>
      </c>
      <c r="X2410" s="127">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18294</v>
      </c>
      <c r="X2411" s="127">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18295</v>
      </c>
      <c r="X2412" s="127">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18296</v>
      </c>
      <c r="X2413" s="127">
        <v>23459</v>
      </c>
      <c r="Y2413" t="s">
        <v>15680</v>
      </c>
      <c r="Z2413" s="127">
        <v>44197</v>
      </c>
      <c r="AA2413" s="127">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18297</v>
      </c>
      <c r="X2414" s="127">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18298</v>
      </c>
      <c r="X2415" s="127">
        <v>27325</v>
      </c>
      <c r="Y2415" t="s">
        <v>13107</v>
      </c>
      <c r="Z2415" s="127">
        <v>44197</v>
      </c>
      <c r="AA2415" s="127">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17328</v>
      </c>
      <c r="X2416" s="127">
        <v>26114</v>
      </c>
      <c r="Y2416" t="s">
        <v>9756</v>
      </c>
      <c r="Z2416" s="127">
        <v>44197</v>
      </c>
      <c r="AA2416" s="127">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18299</v>
      </c>
      <c r="X2417" s="127">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18300</v>
      </c>
      <c r="X2418" s="127">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18301</v>
      </c>
      <c r="X2419" s="127">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18302</v>
      </c>
      <c r="X2421" s="127">
        <v>21837</v>
      </c>
      <c r="Y2421" t="s">
        <v>13634</v>
      </c>
      <c r="Z2421" s="127">
        <v>44197</v>
      </c>
      <c r="AA2421" s="127">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18303</v>
      </c>
      <c r="X2422" s="127">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18304</v>
      </c>
      <c r="X2423" s="127">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18305</v>
      </c>
      <c r="X2424" s="127">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18306</v>
      </c>
      <c r="X2425" s="127">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22730</v>
      </c>
      <c r="S2426" s="194" t="s">
        <v>235</v>
      </c>
      <c r="T2426" t="s">
        <v>102</v>
      </c>
      <c r="U2426" t="s">
        <v>37</v>
      </c>
      <c r="V2426" t="s">
        <v>49</v>
      </c>
      <c r="W2426" t="s">
        <v>22731</v>
      </c>
      <c r="X2426" s="127">
        <v>28926</v>
      </c>
      <c r="Y2426" t="s">
        <v>22732</v>
      </c>
      <c r="Z2426" s="127">
        <v>44197</v>
      </c>
      <c r="AA2426" s="127">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18307</v>
      </c>
      <c r="X2427" s="127">
        <v>28668</v>
      </c>
      <c r="Y2427" t="s">
        <v>13146</v>
      </c>
      <c r="Z2427" s="127">
        <v>44197</v>
      </c>
      <c r="AA2427" s="127">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18308</v>
      </c>
      <c r="X2428" s="127">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18309</v>
      </c>
      <c r="X2429" s="127">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18310</v>
      </c>
      <c r="X2430" s="127">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18311</v>
      </c>
      <c r="X2431" s="127">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18312</v>
      </c>
      <c r="X2432" s="127">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18313</v>
      </c>
      <c r="X2433" s="127">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18314</v>
      </c>
      <c r="X2434" s="127">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17666</v>
      </c>
      <c r="X2435" s="127">
        <v>24603</v>
      </c>
      <c r="Y2435" t="s">
        <v>11186</v>
      </c>
      <c r="Z2435" s="127">
        <v>44197</v>
      </c>
      <c r="AA2435" s="127">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18315</v>
      </c>
      <c r="X2436" s="127">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18316</v>
      </c>
      <c r="X2437" s="127">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18317</v>
      </c>
      <c r="X2438" s="127">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18318</v>
      </c>
      <c r="X2439" s="127">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18319</v>
      </c>
      <c r="X2440" s="127">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18320</v>
      </c>
      <c r="X2441" s="127">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18321</v>
      </c>
      <c r="X2442" s="127">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18322</v>
      </c>
      <c r="P2443" t="s">
        <v>12372</v>
      </c>
      <c r="Q2443" t="s">
        <v>411</v>
      </c>
      <c r="R2443" t="s">
        <v>12373</v>
      </c>
      <c r="S2443" t="str">
        <f t="shared" si="34"/>
        <v>MOLLINEDO BUSTINZA, MELANIA ADELAYDA</v>
      </c>
      <c r="T2443" t="s">
        <v>52</v>
      </c>
      <c r="U2443" t="s">
        <v>48</v>
      </c>
      <c r="V2443" t="s">
        <v>49</v>
      </c>
      <c r="W2443" t="s">
        <v>18323</v>
      </c>
      <c r="X2443" s="127">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18324</v>
      </c>
      <c r="X2444" s="127">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18325</v>
      </c>
      <c r="X2445" s="127">
        <v>26370</v>
      </c>
      <c r="Y2445" t="s">
        <v>13198</v>
      </c>
      <c r="Z2445" s="127">
        <v>43525</v>
      </c>
      <c r="AA2445" s="127">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18326</v>
      </c>
      <c r="X2446" s="127">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18327</v>
      </c>
      <c r="X2447" s="127">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18328</v>
      </c>
      <c r="X2448" s="127">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18329</v>
      </c>
      <c r="X2449" s="127">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18330</v>
      </c>
      <c r="X2450" s="127">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18331</v>
      </c>
      <c r="X2451" s="127">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18332</v>
      </c>
      <c r="X2452" s="127">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18333</v>
      </c>
      <c r="X2453" s="127">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18334</v>
      </c>
      <c r="X2454" s="127">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18335</v>
      </c>
      <c r="X2455" s="127">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18336</v>
      </c>
      <c r="P2456" t="s">
        <v>603</v>
      </c>
      <c r="Q2456" t="s">
        <v>307</v>
      </c>
      <c r="R2456" t="s">
        <v>22733</v>
      </c>
      <c r="S2456" s="194" t="s">
        <v>235</v>
      </c>
      <c r="T2456" t="s">
        <v>64</v>
      </c>
      <c r="U2456" t="s">
        <v>48</v>
      </c>
      <c r="V2456" t="s">
        <v>49</v>
      </c>
      <c r="W2456" t="s">
        <v>22734</v>
      </c>
      <c r="X2456" s="127">
        <v>28128</v>
      </c>
      <c r="Y2456" t="s">
        <v>22735</v>
      </c>
      <c r="Z2456" s="127">
        <v>44286</v>
      </c>
      <c r="AA2456" s="127">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18337</v>
      </c>
      <c r="X2457" s="127">
        <v>21856</v>
      </c>
      <c r="Y2457" t="s">
        <v>13229</v>
      </c>
      <c r="AB2457" t="s">
        <v>38</v>
      </c>
      <c r="AC2457" t="s">
        <v>39</v>
      </c>
      <c r="AD2457" t="s">
        <v>40</v>
      </c>
    </row>
    <row r="2458" spans="1:30" x14ac:dyDescent="0.25">
      <c r="A2458" t="s">
        <v>18338</v>
      </c>
      <c r="B2458" t="s">
        <v>415</v>
      </c>
      <c r="C2458" t="s">
        <v>28</v>
      </c>
      <c r="D2458" t="s">
        <v>29</v>
      </c>
      <c r="E2458" t="s">
        <v>369</v>
      </c>
      <c r="F2458" t="s">
        <v>13195</v>
      </c>
      <c r="G2458" t="s">
        <v>13196</v>
      </c>
      <c r="H2458" t="s">
        <v>9383</v>
      </c>
      <c r="I2458" t="s">
        <v>15693</v>
      </c>
      <c r="J2458" t="s">
        <v>18338</v>
      </c>
      <c r="K2458" t="s">
        <v>31</v>
      </c>
      <c r="L2458" t="s">
        <v>31</v>
      </c>
      <c r="M2458" t="s">
        <v>6446</v>
      </c>
      <c r="N2458" t="s">
        <v>61</v>
      </c>
      <c r="O2458" t="s">
        <v>17061</v>
      </c>
      <c r="P2458" t="s">
        <v>78</v>
      </c>
      <c r="Q2458" t="s">
        <v>121</v>
      </c>
      <c r="R2458" t="s">
        <v>22736</v>
      </c>
      <c r="S2458" s="194" t="s">
        <v>235</v>
      </c>
      <c r="T2458" t="s">
        <v>64</v>
      </c>
      <c r="U2458" t="s">
        <v>48</v>
      </c>
      <c r="V2458" t="s">
        <v>49</v>
      </c>
      <c r="W2458" t="s">
        <v>22737</v>
      </c>
      <c r="X2458" s="127">
        <v>31466</v>
      </c>
      <c r="Y2458" t="s">
        <v>22738</v>
      </c>
      <c r="Z2458" s="127">
        <v>44256</v>
      </c>
      <c r="AA2458" s="127">
        <v>44561</v>
      </c>
      <c r="AB2458" t="s">
        <v>119</v>
      </c>
      <c r="AC2458" t="s">
        <v>6628</v>
      </c>
      <c r="AD2458" t="s">
        <v>40</v>
      </c>
    </row>
    <row r="2459" spans="1:30" x14ac:dyDescent="0.25">
      <c r="A2459" t="s">
        <v>18339</v>
      </c>
      <c r="B2459" t="s">
        <v>415</v>
      </c>
      <c r="C2459" t="s">
        <v>28</v>
      </c>
      <c r="D2459" t="s">
        <v>29</v>
      </c>
      <c r="E2459" t="s">
        <v>369</v>
      </c>
      <c r="F2459" t="s">
        <v>13195</v>
      </c>
      <c r="G2459" t="s">
        <v>13196</v>
      </c>
      <c r="H2459" t="s">
        <v>9383</v>
      </c>
      <c r="I2459" t="s">
        <v>15693</v>
      </c>
      <c r="J2459" t="s">
        <v>18339</v>
      </c>
      <c r="K2459" t="s">
        <v>31</v>
      </c>
      <c r="L2459" t="s">
        <v>31</v>
      </c>
      <c r="M2459" t="s">
        <v>6446</v>
      </c>
      <c r="N2459" t="s">
        <v>61</v>
      </c>
      <c r="O2459" t="s">
        <v>17061</v>
      </c>
      <c r="P2459" t="s">
        <v>78</v>
      </c>
      <c r="Q2459" t="s">
        <v>9819</v>
      </c>
      <c r="R2459" t="s">
        <v>79</v>
      </c>
      <c r="S2459" s="194" t="s">
        <v>235</v>
      </c>
      <c r="T2459" t="s">
        <v>64</v>
      </c>
      <c r="U2459" t="s">
        <v>47</v>
      </c>
      <c r="V2459" t="s">
        <v>49</v>
      </c>
      <c r="W2459" t="s">
        <v>22442</v>
      </c>
      <c r="X2459" s="127">
        <v>29374</v>
      </c>
      <c r="Y2459" t="s">
        <v>22443</v>
      </c>
      <c r="Z2459" s="127">
        <v>44256</v>
      </c>
      <c r="AA2459" s="127">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18340</v>
      </c>
      <c r="P2460" t="s">
        <v>106</v>
      </c>
      <c r="Q2460" t="s">
        <v>106</v>
      </c>
      <c r="R2460" t="s">
        <v>22739</v>
      </c>
      <c r="S2460" s="194" t="s">
        <v>235</v>
      </c>
      <c r="T2460" t="s">
        <v>102</v>
      </c>
      <c r="U2460" t="s">
        <v>37</v>
      </c>
      <c r="V2460" t="s">
        <v>49</v>
      </c>
      <c r="W2460" t="s">
        <v>22740</v>
      </c>
      <c r="X2460" s="127">
        <v>34089</v>
      </c>
      <c r="Y2460" t="s">
        <v>22741</v>
      </c>
      <c r="Z2460" s="127">
        <v>44197</v>
      </c>
      <c r="AA2460" s="127">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18341</v>
      </c>
      <c r="X2461" s="127">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18342</v>
      </c>
      <c r="X2462" s="127">
        <v>27166</v>
      </c>
      <c r="Y2462" t="s">
        <v>13239</v>
      </c>
      <c r="Z2462" s="127">
        <v>44197</v>
      </c>
      <c r="AA2462" s="127">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18343</v>
      </c>
      <c r="X2463" s="127">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18344</v>
      </c>
      <c r="X2464" s="127">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18345</v>
      </c>
      <c r="X2465" s="127">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18346</v>
      </c>
      <c r="X2466" s="127">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18347</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18348</v>
      </c>
      <c r="X2468" s="127">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18047</v>
      </c>
      <c r="X2469" s="127">
        <v>26522</v>
      </c>
      <c r="Y2469" t="s">
        <v>12424</v>
      </c>
      <c r="Z2469" s="127">
        <v>44258</v>
      </c>
      <c r="AA2469" s="127">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22742</v>
      </c>
      <c r="S2470" s="194" t="s">
        <v>235</v>
      </c>
      <c r="T2470" t="s">
        <v>64</v>
      </c>
      <c r="U2470" t="s">
        <v>48</v>
      </c>
      <c r="V2470" t="s">
        <v>49</v>
      </c>
      <c r="W2470" t="s">
        <v>22743</v>
      </c>
      <c r="X2470" s="127">
        <v>29038</v>
      </c>
      <c r="Y2470" t="s">
        <v>22744</v>
      </c>
      <c r="Z2470" s="127">
        <v>44256</v>
      </c>
      <c r="AA2470" s="127">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18349</v>
      </c>
      <c r="X2471" s="127">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18350</v>
      </c>
      <c r="X2472" s="127">
        <v>26689</v>
      </c>
      <c r="Y2472" t="s">
        <v>13269</v>
      </c>
      <c r="Z2472" s="127">
        <v>44197</v>
      </c>
      <c r="AA2472" s="127">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18351</v>
      </c>
      <c r="X2473" s="127">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18352</v>
      </c>
      <c r="X2474" s="127">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18353</v>
      </c>
      <c r="X2475" s="127">
        <v>27616</v>
      </c>
      <c r="Y2475" t="s">
        <v>13281</v>
      </c>
      <c r="Z2475" s="127">
        <v>43525</v>
      </c>
      <c r="AA2475" s="127">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18354</v>
      </c>
      <c r="X2476" s="127">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18355</v>
      </c>
      <c r="X2477" s="127">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18356</v>
      </c>
      <c r="X2478" s="127">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18357</v>
      </c>
      <c r="X2479" s="127">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18358</v>
      </c>
      <c r="X2480" s="127">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18359</v>
      </c>
      <c r="X2481" s="127">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18360</v>
      </c>
      <c r="X2482" s="127">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18361</v>
      </c>
      <c r="X2483" s="127">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18362</v>
      </c>
      <c r="P2484" t="s">
        <v>420</v>
      </c>
      <c r="Q2484" t="s">
        <v>75</v>
      </c>
      <c r="R2484" t="s">
        <v>22745</v>
      </c>
      <c r="S2484" s="194" t="s">
        <v>235</v>
      </c>
      <c r="T2484" t="s">
        <v>64</v>
      </c>
      <c r="U2484" t="s">
        <v>48</v>
      </c>
      <c r="V2484" t="s">
        <v>49</v>
      </c>
      <c r="W2484" t="s">
        <v>22746</v>
      </c>
      <c r="X2484" s="127">
        <v>26914</v>
      </c>
      <c r="Y2484" t="s">
        <v>22747</v>
      </c>
      <c r="Z2484" s="127">
        <v>44256</v>
      </c>
      <c r="AA2484" s="127">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18363</v>
      </c>
      <c r="X2485" s="127">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18364</v>
      </c>
      <c r="X2486" s="127">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18365</v>
      </c>
      <c r="X2487" s="127">
        <v>25337</v>
      </c>
      <c r="Y2487" t="s">
        <v>13315</v>
      </c>
      <c r="Z2487" s="127">
        <v>43525</v>
      </c>
      <c r="AA2487" s="127">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18366</v>
      </c>
      <c r="X2488" s="127">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18367</v>
      </c>
      <c r="X2489" s="127">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18368</v>
      </c>
      <c r="X2490" s="127">
        <v>24979</v>
      </c>
      <c r="Y2490" t="s">
        <v>13329</v>
      </c>
      <c r="Z2490" s="127">
        <v>43525</v>
      </c>
      <c r="AA2490" s="127">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18369</v>
      </c>
      <c r="X2491" s="127">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18370</v>
      </c>
      <c r="X2492" s="127">
        <v>24239</v>
      </c>
      <c r="Y2492" t="s">
        <v>13338</v>
      </c>
      <c r="Z2492" s="127">
        <v>43525</v>
      </c>
      <c r="AA2492" s="127">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18371</v>
      </c>
      <c r="X2493" s="127">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18372</v>
      </c>
      <c r="X2494" s="127">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18373</v>
      </c>
      <c r="P2495" t="s">
        <v>133</v>
      </c>
      <c r="Q2495" t="s">
        <v>624</v>
      </c>
      <c r="R2495" t="s">
        <v>22748</v>
      </c>
      <c r="S2495" s="194" t="s">
        <v>235</v>
      </c>
      <c r="T2495" t="s">
        <v>64</v>
      </c>
      <c r="U2495" t="s">
        <v>48</v>
      </c>
      <c r="V2495" t="s">
        <v>16198</v>
      </c>
      <c r="W2495" t="s">
        <v>22749</v>
      </c>
      <c r="X2495" s="127">
        <v>32366</v>
      </c>
      <c r="Y2495" t="s">
        <v>22750</v>
      </c>
      <c r="Z2495" s="127">
        <v>44256</v>
      </c>
      <c r="AA2495" s="127">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18374</v>
      </c>
      <c r="P2496" t="s">
        <v>152</v>
      </c>
      <c r="Q2496" t="s">
        <v>5552</v>
      </c>
      <c r="R2496" t="s">
        <v>22751</v>
      </c>
      <c r="S2496" s="194" t="s">
        <v>235</v>
      </c>
      <c r="T2496" t="s">
        <v>64</v>
      </c>
      <c r="U2496" t="s">
        <v>48</v>
      </c>
      <c r="V2496" t="s">
        <v>49</v>
      </c>
      <c r="W2496" t="s">
        <v>22752</v>
      </c>
      <c r="X2496" s="127">
        <v>30243</v>
      </c>
      <c r="Y2496" t="s">
        <v>22753</v>
      </c>
      <c r="Z2496" s="127">
        <v>44286</v>
      </c>
      <c r="AA2496" s="127">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18375</v>
      </c>
      <c r="X2497" s="127">
        <v>25708</v>
      </c>
      <c r="Y2497" t="s">
        <v>13350</v>
      </c>
      <c r="Z2497" s="127">
        <v>44197</v>
      </c>
      <c r="AA2497" s="127">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18376</v>
      </c>
      <c r="X2498" s="127">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18377</v>
      </c>
      <c r="X2499" s="127">
        <v>26090</v>
      </c>
      <c r="Y2499" t="s">
        <v>13356</v>
      </c>
      <c r="Z2499" s="127">
        <v>43525</v>
      </c>
      <c r="AA2499" s="127">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18378</v>
      </c>
      <c r="X2500" s="127">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18379</v>
      </c>
      <c r="X2501" s="127">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18380</v>
      </c>
      <c r="X2502" s="127">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18381</v>
      </c>
      <c r="X2503" s="127">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18382</v>
      </c>
      <c r="X2504" s="127">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18383</v>
      </c>
      <c r="X2505" s="127">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18384</v>
      </c>
      <c r="X2506" s="127">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18385</v>
      </c>
      <c r="X2507" s="127">
        <v>25237</v>
      </c>
      <c r="Y2507" t="s">
        <v>13380</v>
      </c>
      <c r="Z2507" s="127">
        <v>43525</v>
      </c>
      <c r="AA2507" s="127">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18386</v>
      </c>
      <c r="X2508" s="127">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18387</v>
      </c>
      <c r="X2509" s="127">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18388</v>
      </c>
      <c r="X2510" s="127">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18389</v>
      </c>
      <c r="P2511" t="s">
        <v>350</v>
      </c>
      <c r="Q2511" t="s">
        <v>351</v>
      </c>
      <c r="R2511" t="s">
        <v>22754</v>
      </c>
      <c r="S2511" s="194" t="s">
        <v>235</v>
      </c>
      <c r="T2511" t="s">
        <v>64</v>
      </c>
      <c r="U2511" t="s">
        <v>48</v>
      </c>
      <c r="V2511" t="s">
        <v>49</v>
      </c>
      <c r="W2511" t="s">
        <v>22755</v>
      </c>
      <c r="X2511" s="127">
        <v>27135</v>
      </c>
      <c r="Y2511" t="s">
        <v>22756</v>
      </c>
      <c r="Z2511" s="127">
        <v>44442</v>
      </c>
      <c r="AA2511" s="127">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18390</v>
      </c>
      <c r="X2512" s="127">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18391</v>
      </c>
      <c r="P2513" t="s">
        <v>75</v>
      </c>
      <c r="Q2513" t="s">
        <v>204</v>
      </c>
      <c r="R2513" t="s">
        <v>18394</v>
      </c>
      <c r="S2513" t="str">
        <f t="shared" si="35"/>
        <v>QUISPE CASTRO, RICHAR</v>
      </c>
      <c r="T2513" t="s">
        <v>47</v>
      </c>
      <c r="U2513" t="s">
        <v>48</v>
      </c>
      <c r="V2513" t="s">
        <v>49</v>
      </c>
      <c r="W2513" t="s">
        <v>18392</v>
      </c>
      <c r="X2513" s="127">
        <v>30015</v>
      </c>
      <c r="Y2513" t="s">
        <v>18393</v>
      </c>
      <c r="Z2513" s="127">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94" t="s">
        <v>235</v>
      </c>
      <c r="T2514" t="s">
        <v>102</v>
      </c>
      <c r="U2514" t="s">
        <v>37</v>
      </c>
      <c r="V2514" t="s">
        <v>49</v>
      </c>
      <c r="W2514" t="s">
        <v>22757</v>
      </c>
      <c r="X2514" s="127">
        <v>26684</v>
      </c>
      <c r="Y2514" t="s">
        <v>22758</v>
      </c>
      <c r="Z2514" s="127">
        <v>44197</v>
      </c>
      <c r="AA2514" s="127">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18570</v>
      </c>
      <c r="X2515" s="127">
        <v>25444</v>
      </c>
      <c r="Y2515" t="s">
        <v>15782</v>
      </c>
      <c r="Z2515" s="127">
        <v>44197</v>
      </c>
      <c r="AA2515" s="127">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18395</v>
      </c>
      <c r="X2516" s="127">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18396</v>
      </c>
      <c r="X2517" s="127">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18397</v>
      </c>
      <c r="X2518" s="127">
        <v>24528</v>
      </c>
      <c r="Y2518" t="s">
        <v>13413</v>
      </c>
      <c r="Z2518" s="127">
        <v>44197</v>
      </c>
      <c r="AA2518" s="127">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18398</v>
      </c>
      <c r="X2519" s="127">
        <v>28675</v>
      </c>
      <c r="Y2519" t="s">
        <v>15726</v>
      </c>
      <c r="Z2519" s="127">
        <v>43525</v>
      </c>
      <c r="AA2519" s="127">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18399</v>
      </c>
      <c r="X2520" s="127">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18400</v>
      </c>
      <c r="X2521" s="127">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18401</v>
      </c>
      <c r="X2522" s="127">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18402</v>
      </c>
      <c r="X2523" s="127">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18403</v>
      </c>
      <c r="X2524" s="127">
        <v>22113</v>
      </c>
      <c r="Y2524" t="s">
        <v>13436</v>
      </c>
      <c r="Z2524" s="127">
        <v>44197</v>
      </c>
      <c r="AA2524" s="127">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18404</v>
      </c>
      <c r="X2525" s="127">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18405</v>
      </c>
      <c r="X2526" s="127">
        <v>22510</v>
      </c>
      <c r="Y2526" t="s">
        <v>13444</v>
      </c>
      <c r="Z2526" s="127">
        <v>44197</v>
      </c>
      <c r="AA2526" s="127">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18406</v>
      </c>
      <c r="X2527" s="127">
        <v>28283</v>
      </c>
      <c r="Y2527" t="s">
        <v>15732</v>
      </c>
      <c r="Z2527" s="127">
        <v>43525</v>
      </c>
      <c r="AA2527" s="127">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18407</v>
      </c>
      <c r="X2528" s="127">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18408</v>
      </c>
      <c r="P2529" t="s">
        <v>126</v>
      </c>
      <c r="Q2529" t="s">
        <v>106</v>
      </c>
      <c r="R2529" t="s">
        <v>22759</v>
      </c>
      <c r="S2529" s="194" t="s">
        <v>235</v>
      </c>
      <c r="T2529" t="s">
        <v>64</v>
      </c>
      <c r="U2529" t="s">
        <v>48</v>
      </c>
      <c r="V2529" t="s">
        <v>49</v>
      </c>
      <c r="W2529" t="s">
        <v>22760</v>
      </c>
      <c r="X2529" s="127">
        <v>33384</v>
      </c>
      <c r="Y2529" t="s">
        <v>22761</v>
      </c>
      <c r="Z2529" s="127">
        <v>44330</v>
      </c>
      <c r="AA2529" s="127">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21340</v>
      </c>
      <c r="S2530" s="194" t="s">
        <v>235</v>
      </c>
      <c r="T2530" t="s">
        <v>102</v>
      </c>
      <c r="U2530" t="s">
        <v>37</v>
      </c>
      <c r="V2530" t="s">
        <v>49</v>
      </c>
      <c r="W2530" t="s">
        <v>22762</v>
      </c>
      <c r="X2530" s="127">
        <v>28119</v>
      </c>
      <c r="Y2530" t="s">
        <v>22763</v>
      </c>
      <c r="Z2530" s="127">
        <v>44197</v>
      </c>
      <c r="AA2530" s="127">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18409</v>
      </c>
      <c r="X2531" s="127">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18410</v>
      </c>
      <c r="X2532" s="127">
        <v>25721</v>
      </c>
      <c r="Y2532" t="s">
        <v>12094</v>
      </c>
      <c r="Z2532" s="127">
        <v>44197</v>
      </c>
      <c r="AA2532" s="127">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17308</v>
      </c>
      <c r="X2533" s="127">
        <v>26404</v>
      </c>
      <c r="Y2533" t="s">
        <v>10219</v>
      </c>
      <c r="Z2533" s="127">
        <v>44197</v>
      </c>
      <c r="AA2533" s="127">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18411</v>
      </c>
      <c r="X2534" s="127">
        <v>20917</v>
      </c>
      <c r="Y2534" t="s">
        <v>13472</v>
      </c>
      <c r="Z2534" s="127">
        <v>43525</v>
      </c>
      <c r="AA2534" s="127">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18412</v>
      </c>
      <c r="X2535" s="127">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18413</v>
      </c>
      <c r="X2536" s="127">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18414</v>
      </c>
      <c r="X2537" s="127">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18415</v>
      </c>
      <c r="X2538" s="127">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18416</v>
      </c>
      <c r="X2539" s="127">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18417</v>
      </c>
      <c r="X2540" s="127">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18418</v>
      </c>
      <c r="X2541" s="127">
        <v>29143</v>
      </c>
      <c r="Y2541" t="s">
        <v>13469</v>
      </c>
      <c r="Z2541" s="127">
        <v>44197</v>
      </c>
      <c r="AA2541" s="127">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18419</v>
      </c>
      <c r="P2542" t="s">
        <v>841</v>
      </c>
      <c r="Q2542" t="s">
        <v>164</v>
      </c>
      <c r="R2542" t="s">
        <v>22764</v>
      </c>
      <c r="S2542" s="194" t="s">
        <v>235</v>
      </c>
      <c r="T2542" t="s">
        <v>64</v>
      </c>
      <c r="U2542" t="s">
        <v>48</v>
      </c>
      <c r="V2542" t="s">
        <v>49</v>
      </c>
      <c r="W2542" t="s">
        <v>22765</v>
      </c>
      <c r="X2542" s="127">
        <v>34773</v>
      </c>
      <c r="Y2542" t="s">
        <v>22766</v>
      </c>
      <c r="Z2542" s="127">
        <v>44256</v>
      </c>
      <c r="AA2542" s="127">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18420</v>
      </c>
      <c r="X2543" s="127">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18421</v>
      </c>
      <c r="X2544" s="127">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18422</v>
      </c>
      <c r="X2545" s="127">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18423</v>
      </c>
      <c r="X2546" s="127">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18424</v>
      </c>
      <c r="P2547" t="s">
        <v>317</v>
      </c>
      <c r="Q2547" t="s">
        <v>75</v>
      </c>
      <c r="R2547" t="s">
        <v>629</v>
      </c>
      <c r="S2547" s="194" t="s">
        <v>235</v>
      </c>
      <c r="T2547" t="s">
        <v>64</v>
      </c>
      <c r="U2547" t="s">
        <v>48</v>
      </c>
      <c r="V2547" t="s">
        <v>49</v>
      </c>
      <c r="W2547" t="s">
        <v>22767</v>
      </c>
      <c r="X2547" s="127">
        <v>28559</v>
      </c>
      <c r="Y2547" t="s">
        <v>22768</v>
      </c>
      <c r="Z2547" s="127">
        <v>44361</v>
      </c>
      <c r="AA2547" s="127">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18425</v>
      </c>
      <c r="X2548" s="127">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18426</v>
      </c>
      <c r="X2549" s="127">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18427</v>
      </c>
      <c r="P2550" t="s">
        <v>74</v>
      </c>
      <c r="Q2550" t="s">
        <v>6773</v>
      </c>
      <c r="R2550" t="s">
        <v>18430</v>
      </c>
      <c r="S2550" t="str">
        <f t="shared" si="35"/>
        <v>HUANCA BARBOZA, DAVID PORFIRIO</v>
      </c>
      <c r="T2550" t="s">
        <v>47</v>
      </c>
      <c r="U2550" t="s">
        <v>48</v>
      </c>
      <c r="V2550" t="s">
        <v>49</v>
      </c>
      <c r="W2550" t="s">
        <v>18428</v>
      </c>
      <c r="X2550" s="127">
        <v>22895</v>
      </c>
      <c r="Y2550" t="s">
        <v>18429</v>
      </c>
      <c r="Z2550" s="127">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18431</v>
      </c>
      <c r="X2551" s="127">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18432</v>
      </c>
      <c r="X2552" s="127">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18433</v>
      </c>
      <c r="X2553" s="127">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18434</v>
      </c>
      <c r="X2554" s="127">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18435</v>
      </c>
      <c r="X2555" s="127">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18436</v>
      </c>
      <c r="X2556" s="127">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18437</v>
      </c>
      <c r="P2557" t="s">
        <v>106</v>
      </c>
      <c r="Q2557" t="s">
        <v>250</v>
      </c>
      <c r="R2557" t="s">
        <v>22769</v>
      </c>
      <c r="S2557" s="194" t="s">
        <v>235</v>
      </c>
      <c r="T2557" t="s">
        <v>64</v>
      </c>
      <c r="U2557" t="s">
        <v>48</v>
      </c>
      <c r="V2557" t="s">
        <v>49</v>
      </c>
      <c r="W2557" t="s">
        <v>22770</v>
      </c>
      <c r="X2557" s="127">
        <v>32033</v>
      </c>
      <c r="Y2557" t="s">
        <v>22771</v>
      </c>
      <c r="Z2557" s="127">
        <v>44417</v>
      </c>
      <c r="AA2557" s="127">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18438</v>
      </c>
      <c r="X2558" s="127">
        <v>25051</v>
      </c>
      <c r="Y2558" t="s">
        <v>13537</v>
      </c>
      <c r="AB2558" t="s">
        <v>38</v>
      </c>
      <c r="AC2558" t="s">
        <v>39</v>
      </c>
      <c r="AD2558" t="s">
        <v>40</v>
      </c>
    </row>
    <row r="2559" spans="1:30" x14ac:dyDescent="0.25">
      <c r="A2559" t="s">
        <v>18439</v>
      </c>
      <c r="B2559" t="s">
        <v>425</v>
      </c>
      <c r="C2559" t="s">
        <v>28</v>
      </c>
      <c r="D2559" t="s">
        <v>29</v>
      </c>
      <c r="E2559" t="s">
        <v>234</v>
      </c>
      <c r="F2559" t="s">
        <v>13466</v>
      </c>
      <c r="G2559" t="s">
        <v>13467</v>
      </c>
      <c r="H2559" t="s">
        <v>9383</v>
      </c>
      <c r="I2559" t="s">
        <v>15734</v>
      </c>
      <c r="J2559" t="s">
        <v>18439</v>
      </c>
      <c r="K2559" t="s">
        <v>31</v>
      </c>
      <c r="L2559" t="s">
        <v>31</v>
      </c>
      <c r="M2559" t="s">
        <v>6446</v>
      </c>
      <c r="N2559" t="s">
        <v>61</v>
      </c>
      <c r="O2559" t="s">
        <v>17061</v>
      </c>
      <c r="P2559" t="s">
        <v>273</v>
      </c>
      <c r="Q2559" t="s">
        <v>105</v>
      </c>
      <c r="R2559" t="s">
        <v>483</v>
      </c>
      <c r="S2559" s="194" t="s">
        <v>235</v>
      </c>
      <c r="T2559" t="s">
        <v>64</v>
      </c>
      <c r="U2559" t="s">
        <v>48</v>
      </c>
      <c r="V2559" t="s">
        <v>49</v>
      </c>
      <c r="W2559" t="s">
        <v>22772</v>
      </c>
      <c r="X2559" s="127">
        <v>27484</v>
      </c>
      <c r="Y2559" t="s">
        <v>22773</v>
      </c>
      <c r="Z2559" s="127">
        <v>44256</v>
      </c>
      <c r="AA2559" s="127">
        <v>44561</v>
      </c>
      <c r="AB2559" t="s">
        <v>119</v>
      </c>
      <c r="AC2559" t="s">
        <v>6628</v>
      </c>
      <c r="AD2559" t="s">
        <v>40</v>
      </c>
    </row>
    <row r="2560" spans="1:30" x14ac:dyDescent="0.25">
      <c r="A2560" t="s">
        <v>18440</v>
      </c>
      <c r="B2560" t="s">
        <v>425</v>
      </c>
      <c r="C2560" t="s">
        <v>28</v>
      </c>
      <c r="D2560" t="s">
        <v>29</v>
      </c>
      <c r="E2560" t="s">
        <v>234</v>
      </c>
      <c r="F2560" t="s">
        <v>13466</v>
      </c>
      <c r="G2560" t="s">
        <v>13467</v>
      </c>
      <c r="H2560" t="s">
        <v>9383</v>
      </c>
      <c r="I2560" t="s">
        <v>15734</v>
      </c>
      <c r="J2560" t="s">
        <v>18440</v>
      </c>
      <c r="K2560" t="s">
        <v>31</v>
      </c>
      <c r="L2560" t="s">
        <v>31</v>
      </c>
      <c r="M2560" t="s">
        <v>6446</v>
      </c>
      <c r="N2560" t="s">
        <v>61</v>
      </c>
      <c r="O2560" t="s">
        <v>17061</v>
      </c>
      <c r="P2560" t="s">
        <v>411</v>
      </c>
      <c r="Q2560" t="s">
        <v>5568</v>
      </c>
      <c r="R2560" t="s">
        <v>2618</v>
      </c>
      <c r="S2560" s="194" t="s">
        <v>235</v>
      </c>
      <c r="T2560" t="s">
        <v>64</v>
      </c>
      <c r="U2560" t="s">
        <v>47</v>
      </c>
      <c r="V2560" t="s">
        <v>49</v>
      </c>
      <c r="W2560" t="s">
        <v>22493</v>
      </c>
      <c r="X2560" s="127">
        <v>30970</v>
      </c>
      <c r="Y2560" t="s">
        <v>22494</v>
      </c>
      <c r="Z2560" s="127">
        <v>44256</v>
      </c>
      <c r="AA2560" s="127">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94" t="s">
        <v>235</v>
      </c>
      <c r="T2561" t="s">
        <v>102</v>
      </c>
      <c r="U2561" t="s">
        <v>37</v>
      </c>
      <c r="V2561" t="s">
        <v>49</v>
      </c>
      <c r="W2561" t="s">
        <v>22774</v>
      </c>
      <c r="X2561" s="127">
        <v>25691</v>
      </c>
      <c r="Y2561" t="s">
        <v>22775</v>
      </c>
      <c r="Z2561" s="127">
        <v>44197</v>
      </c>
      <c r="AA2561" s="127">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18441</v>
      </c>
      <c r="X2562" s="127">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18442</v>
      </c>
      <c r="X2563" s="127">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18443</v>
      </c>
      <c r="P2564" t="s">
        <v>75</v>
      </c>
      <c r="Q2564" t="s">
        <v>106</v>
      </c>
      <c r="R2564" t="s">
        <v>512</v>
      </c>
      <c r="S2564" s="194" t="s">
        <v>235</v>
      </c>
      <c r="T2564" t="s">
        <v>102</v>
      </c>
      <c r="U2564" t="s">
        <v>37</v>
      </c>
      <c r="V2564" t="s">
        <v>49</v>
      </c>
      <c r="W2564" t="s">
        <v>22776</v>
      </c>
      <c r="X2564" s="127">
        <v>30914</v>
      </c>
      <c r="Y2564" t="s">
        <v>22777</v>
      </c>
      <c r="Z2564" s="127">
        <v>44197</v>
      </c>
      <c r="AA2564" s="127">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18444</v>
      </c>
      <c r="X2565" s="127">
        <v>22605</v>
      </c>
      <c r="Y2565" t="s">
        <v>13553</v>
      </c>
      <c r="Z2565" s="127">
        <v>43525</v>
      </c>
      <c r="AA2565" s="127">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18445</v>
      </c>
      <c r="P2566" t="s">
        <v>325</v>
      </c>
      <c r="Q2566" t="s">
        <v>381</v>
      </c>
      <c r="R2566" t="s">
        <v>22778</v>
      </c>
      <c r="S2566" s="194" t="s">
        <v>235</v>
      </c>
      <c r="T2566" t="s">
        <v>64</v>
      </c>
      <c r="U2566" t="s">
        <v>48</v>
      </c>
      <c r="V2566" t="s">
        <v>49</v>
      </c>
      <c r="W2566" t="s">
        <v>22779</v>
      </c>
      <c r="X2566" s="127">
        <v>31117</v>
      </c>
      <c r="Y2566" t="s">
        <v>22780</v>
      </c>
      <c r="Z2566" s="127">
        <v>44256</v>
      </c>
      <c r="AA2566" s="127">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18446</v>
      </c>
      <c r="X2567" s="127">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18447</v>
      </c>
      <c r="P2568" t="s">
        <v>159</v>
      </c>
      <c r="Q2568" t="s">
        <v>6363</v>
      </c>
      <c r="R2568" t="s">
        <v>13575</v>
      </c>
      <c r="S2568" t="str">
        <f t="shared" si="36"/>
        <v>CHURA CALJARO, LUCINA</v>
      </c>
      <c r="T2568" t="s">
        <v>64</v>
      </c>
      <c r="U2568" t="s">
        <v>48</v>
      </c>
      <c r="V2568" t="s">
        <v>49</v>
      </c>
      <c r="W2568" t="s">
        <v>18448</v>
      </c>
      <c r="X2568" s="127">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18449</v>
      </c>
      <c r="X2569" s="127">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18450</v>
      </c>
      <c r="X2570" s="127">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18451</v>
      </c>
      <c r="X2571" s="127">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18452</v>
      </c>
      <c r="X2572" s="127">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18453</v>
      </c>
      <c r="X2573" s="127">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18454</v>
      </c>
      <c r="P2574" t="s">
        <v>58</v>
      </c>
      <c r="Q2574" t="s">
        <v>273</v>
      </c>
      <c r="R2574" t="s">
        <v>22781</v>
      </c>
      <c r="S2574" s="194" t="s">
        <v>235</v>
      </c>
      <c r="T2574" t="s">
        <v>64</v>
      </c>
      <c r="U2574" t="s">
        <v>48</v>
      </c>
      <c r="V2574" t="s">
        <v>49</v>
      </c>
      <c r="W2574" t="s">
        <v>22782</v>
      </c>
      <c r="X2574" s="127">
        <v>31786</v>
      </c>
      <c r="Y2574" t="s">
        <v>22783</v>
      </c>
      <c r="Z2574" s="127">
        <v>44256</v>
      </c>
      <c r="AA2574" s="127">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18455</v>
      </c>
      <c r="X2575" s="127">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18456</v>
      </c>
      <c r="X2576" s="127">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18457</v>
      </c>
      <c r="X2577" s="127">
        <v>23905</v>
      </c>
      <c r="Y2577" t="s">
        <v>258</v>
      </c>
      <c r="Z2577" s="127">
        <v>44197</v>
      </c>
      <c r="AA2577" s="127">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18458</v>
      </c>
      <c r="X2578" s="127">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22784</v>
      </c>
      <c r="S2579" s="194" t="s">
        <v>235</v>
      </c>
      <c r="T2579" t="s">
        <v>102</v>
      </c>
      <c r="U2579" t="s">
        <v>37</v>
      </c>
      <c r="V2579" t="s">
        <v>49</v>
      </c>
      <c r="W2579" t="s">
        <v>22785</v>
      </c>
      <c r="X2579" s="127">
        <v>35652</v>
      </c>
      <c r="Y2579" t="s">
        <v>22786</v>
      </c>
      <c r="Z2579" s="127">
        <v>44197</v>
      </c>
      <c r="AA2579" s="127">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18459</v>
      </c>
      <c r="X2580" s="127">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18460</v>
      </c>
      <c r="X2581" s="127">
        <v>21184</v>
      </c>
      <c r="Y2581" t="s">
        <v>13605</v>
      </c>
      <c r="Z2581" s="127">
        <v>44197</v>
      </c>
      <c r="AA2581" s="127">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18461</v>
      </c>
      <c r="X2582" s="127">
        <v>28115</v>
      </c>
      <c r="Y2582" t="s">
        <v>13611</v>
      </c>
      <c r="Z2582" s="127">
        <v>44197</v>
      </c>
      <c r="AA2582" s="127">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18462</v>
      </c>
      <c r="X2583" s="127">
        <v>30107</v>
      </c>
      <c r="Y2583" t="s">
        <v>13616</v>
      </c>
      <c r="Z2583" s="127">
        <v>44197</v>
      </c>
      <c r="AA2583" s="127">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18463</v>
      </c>
      <c r="X2584" s="127">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18464</v>
      </c>
      <c r="X2585" s="127">
        <v>24102</v>
      </c>
      <c r="Y2585" t="s">
        <v>13627</v>
      </c>
      <c r="Z2585" s="127">
        <v>44197</v>
      </c>
      <c r="AA2585" s="127">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18465</v>
      </c>
      <c r="X2586" s="127">
        <v>24310</v>
      </c>
      <c r="Y2586" t="s">
        <v>13662</v>
      </c>
      <c r="Z2586" s="127">
        <v>44197</v>
      </c>
      <c r="AA2586" s="127">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18468</v>
      </c>
      <c r="S2587" t="str">
        <f t="shared" si="36"/>
        <v>VILCA APAZA, SONIA VIRGINIA</v>
      </c>
      <c r="T2587" t="s">
        <v>47</v>
      </c>
      <c r="U2587" t="s">
        <v>48</v>
      </c>
      <c r="V2587" t="s">
        <v>49</v>
      </c>
      <c r="W2587" t="s">
        <v>18466</v>
      </c>
      <c r="X2587" s="127">
        <v>26449</v>
      </c>
      <c r="Y2587" t="s">
        <v>18467</v>
      </c>
      <c r="Z2587" s="127">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18469</v>
      </c>
      <c r="X2588" s="127">
        <v>26908</v>
      </c>
      <c r="Y2588" t="s">
        <v>13639</v>
      </c>
      <c r="Z2588" s="127">
        <v>44197</v>
      </c>
      <c r="AA2588" s="127">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18470</v>
      </c>
      <c r="X2589" s="127">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18471</v>
      </c>
      <c r="X2590" s="127">
        <v>21199</v>
      </c>
      <c r="Y2590" t="s">
        <v>13652</v>
      </c>
      <c r="Z2590" s="127">
        <v>44197</v>
      </c>
      <c r="AA2590" s="127">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18472</v>
      </c>
      <c r="X2591" s="127">
        <v>21657</v>
      </c>
      <c r="Y2591" t="s">
        <v>13657</v>
      </c>
      <c r="Z2591" s="127">
        <v>44197</v>
      </c>
      <c r="AA2591" s="127">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18473</v>
      </c>
      <c r="X2592" s="127">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18474</v>
      </c>
      <c r="X2593" s="127">
        <v>22979</v>
      </c>
      <c r="Y2593" t="s">
        <v>13666</v>
      </c>
      <c r="Z2593" s="127">
        <v>44197</v>
      </c>
      <c r="AA2593" s="127">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18475</v>
      </c>
      <c r="X2594" s="127">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18476</v>
      </c>
      <c r="X2595" s="127">
        <v>26622</v>
      </c>
      <c r="Y2595" t="s">
        <v>13675</v>
      </c>
      <c r="Z2595" s="127">
        <v>44323</v>
      </c>
      <c r="AA2595" s="127">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18477</v>
      </c>
      <c r="P2596" t="s">
        <v>126</v>
      </c>
      <c r="Q2596" t="s">
        <v>391</v>
      </c>
      <c r="R2596" t="s">
        <v>22787</v>
      </c>
      <c r="S2596" s="194" t="s">
        <v>235</v>
      </c>
      <c r="T2596" t="s">
        <v>64</v>
      </c>
      <c r="U2596" t="s">
        <v>48</v>
      </c>
      <c r="V2596" t="s">
        <v>49</v>
      </c>
      <c r="W2596" t="s">
        <v>22788</v>
      </c>
      <c r="X2596" s="127">
        <v>27292</v>
      </c>
      <c r="Y2596" t="s">
        <v>22789</v>
      </c>
      <c r="Z2596" s="127">
        <v>44417</v>
      </c>
      <c r="AA2596" s="127">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18478</v>
      </c>
      <c r="P2597" t="s">
        <v>9819</v>
      </c>
      <c r="Q2597" t="s">
        <v>22790</v>
      </c>
      <c r="R2597" t="s">
        <v>22791</v>
      </c>
      <c r="S2597" s="194" t="s">
        <v>235</v>
      </c>
      <c r="T2597" t="s">
        <v>64</v>
      </c>
      <c r="U2597" t="s">
        <v>48</v>
      </c>
      <c r="V2597" t="s">
        <v>49</v>
      </c>
      <c r="W2597" t="s">
        <v>22792</v>
      </c>
      <c r="X2597" s="127">
        <v>26162</v>
      </c>
      <c r="Y2597" t="s">
        <v>22793</v>
      </c>
      <c r="Z2597" s="127">
        <v>44256</v>
      </c>
      <c r="AA2597" s="127">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18479</v>
      </c>
      <c r="X2598" s="127">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18279</v>
      </c>
      <c r="X2599" s="127">
        <v>25113</v>
      </c>
      <c r="Y2599" t="s">
        <v>11819</v>
      </c>
      <c r="Z2599" s="127">
        <v>44197</v>
      </c>
      <c r="AA2599" s="127">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18480</v>
      </c>
      <c r="P2600" t="s">
        <v>68</v>
      </c>
      <c r="Q2600" t="s">
        <v>230</v>
      </c>
      <c r="R2600" t="s">
        <v>22794</v>
      </c>
      <c r="S2600" s="194" t="s">
        <v>235</v>
      </c>
      <c r="T2600" t="s">
        <v>64</v>
      </c>
      <c r="U2600" t="s">
        <v>48</v>
      </c>
      <c r="V2600" t="s">
        <v>49</v>
      </c>
      <c r="W2600" t="s">
        <v>22795</v>
      </c>
      <c r="X2600" s="127">
        <v>33919</v>
      </c>
      <c r="Y2600" t="s">
        <v>22796</v>
      </c>
      <c r="Z2600" s="127">
        <v>44267</v>
      </c>
      <c r="AA2600" s="127">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18481</v>
      </c>
      <c r="P2601" t="s">
        <v>4271</v>
      </c>
      <c r="Q2601" t="s">
        <v>528</v>
      </c>
      <c r="R2601" t="s">
        <v>22797</v>
      </c>
      <c r="S2601" s="194" t="s">
        <v>235</v>
      </c>
      <c r="T2601" t="s">
        <v>64</v>
      </c>
      <c r="U2601" t="s">
        <v>48</v>
      </c>
      <c r="V2601" t="s">
        <v>16198</v>
      </c>
      <c r="W2601" t="s">
        <v>22798</v>
      </c>
      <c r="X2601" s="127">
        <v>32560</v>
      </c>
      <c r="Y2601" t="s">
        <v>22799</v>
      </c>
      <c r="Z2601" s="127">
        <v>44256</v>
      </c>
      <c r="AA2601" s="127">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18482</v>
      </c>
      <c r="X2602" s="127">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18483</v>
      </c>
      <c r="X2603" s="127">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18484</v>
      </c>
      <c r="X2604" s="127">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18485</v>
      </c>
      <c r="X2605" s="127">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18486</v>
      </c>
      <c r="X2606" s="127">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18487</v>
      </c>
      <c r="P2607" t="s">
        <v>149</v>
      </c>
      <c r="Q2607" t="s">
        <v>9795</v>
      </c>
      <c r="R2607" t="s">
        <v>22800</v>
      </c>
      <c r="S2607" s="194" t="s">
        <v>235</v>
      </c>
      <c r="T2607" t="s">
        <v>64</v>
      </c>
      <c r="U2607" t="s">
        <v>48</v>
      </c>
      <c r="V2607" t="s">
        <v>49</v>
      </c>
      <c r="W2607" t="s">
        <v>22801</v>
      </c>
      <c r="X2607" s="127">
        <v>32703</v>
      </c>
      <c r="Y2607" t="s">
        <v>22802</v>
      </c>
      <c r="Z2607" s="127">
        <v>44256</v>
      </c>
      <c r="AA2607" s="127">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18488</v>
      </c>
      <c r="X2608" s="127">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18489</v>
      </c>
      <c r="X2609" s="127">
        <v>27714</v>
      </c>
      <c r="Y2609" t="s">
        <v>15755</v>
      </c>
      <c r="Z2609" s="127">
        <v>43525</v>
      </c>
      <c r="AA2609" s="127">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18490</v>
      </c>
      <c r="X2610" s="127">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18491</v>
      </c>
      <c r="X2611" s="127">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22803</v>
      </c>
      <c r="R2612" t="s">
        <v>22804</v>
      </c>
      <c r="S2612" s="194" t="s">
        <v>235</v>
      </c>
      <c r="T2612" t="s">
        <v>64</v>
      </c>
      <c r="U2612" t="s">
        <v>48</v>
      </c>
      <c r="V2612" t="s">
        <v>49</v>
      </c>
      <c r="W2612" t="s">
        <v>22805</v>
      </c>
      <c r="X2612" s="127">
        <v>31599</v>
      </c>
      <c r="Y2612" t="s">
        <v>22806</v>
      </c>
      <c r="Z2612" s="127">
        <v>44256</v>
      </c>
      <c r="AA2612" s="127">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18492</v>
      </c>
      <c r="X2613" s="127">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18493</v>
      </c>
      <c r="X2614" s="127">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18494</v>
      </c>
      <c r="X2615" s="127">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18495</v>
      </c>
      <c r="X2616" s="127">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18496</v>
      </c>
      <c r="X2617" s="127">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18497</v>
      </c>
      <c r="X2618" s="127">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18498</v>
      </c>
      <c r="X2619" s="127">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18499</v>
      </c>
      <c r="X2620" s="127">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18500</v>
      </c>
      <c r="X2621" s="127">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18501</v>
      </c>
      <c r="X2622" s="127">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18502</v>
      </c>
      <c r="X2623" s="127">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18505</v>
      </c>
      <c r="Q2624" t="s">
        <v>106</v>
      </c>
      <c r="R2624" t="s">
        <v>18506</v>
      </c>
      <c r="S2624" t="str">
        <f t="shared" si="36"/>
        <v>SEJJE MAMANI, LADISLAO</v>
      </c>
      <c r="T2624" t="s">
        <v>52</v>
      </c>
      <c r="U2624" t="s">
        <v>48</v>
      </c>
      <c r="V2624" t="s">
        <v>49</v>
      </c>
      <c r="W2624" t="s">
        <v>18503</v>
      </c>
      <c r="X2624" s="127">
        <v>23920</v>
      </c>
      <c r="Y2624" t="s">
        <v>18504</v>
      </c>
      <c r="Z2624" s="127">
        <v>44256</v>
      </c>
      <c r="AA2624" s="127">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18507</v>
      </c>
      <c r="X2625" s="127">
        <v>24698</v>
      </c>
      <c r="Y2625" t="s">
        <v>13756</v>
      </c>
      <c r="Z2625" s="127">
        <v>44197</v>
      </c>
      <c r="AA2625" s="127">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18508</v>
      </c>
      <c r="X2626" s="127">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18509</v>
      </c>
      <c r="X2627" s="127">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18510</v>
      </c>
      <c r="X2628" s="127">
        <v>22924</v>
      </c>
      <c r="Y2628" t="s">
        <v>13767</v>
      </c>
      <c r="Z2628" s="127">
        <v>44197</v>
      </c>
      <c r="AA2628" s="127">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18511</v>
      </c>
      <c r="X2629" s="127">
        <v>24017</v>
      </c>
      <c r="Y2629" t="s">
        <v>13772</v>
      </c>
      <c r="Z2629" s="127">
        <v>43374</v>
      </c>
      <c r="AA2629" s="127">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18512</v>
      </c>
      <c r="X2630" s="127">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18513</v>
      </c>
      <c r="X2631" s="127">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18514</v>
      </c>
      <c r="X2632" s="127">
        <v>22821</v>
      </c>
      <c r="Y2632" t="s">
        <v>9771</v>
      </c>
      <c r="Z2632" s="127">
        <v>44256</v>
      </c>
      <c r="AA2632" s="127">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18515</v>
      </c>
      <c r="X2633" s="127">
        <v>24755</v>
      </c>
      <c r="Y2633" t="s">
        <v>18516</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18517</v>
      </c>
      <c r="X2634" s="127">
        <v>22044</v>
      </c>
      <c r="Y2634" t="s">
        <v>13794</v>
      </c>
      <c r="Z2634" s="127">
        <v>44197</v>
      </c>
      <c r="AA2634" s="127">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18518</v>
      </c>
      <c r="X2635" s="127">
        <v>24673</v>
      </c>
      <c r="Y2635" t="s">
        <v>13799</v>
      </c>
      <c r="Z2635" s="127">
        <v>44197</v>
      </c>
      <c r="AA2635" s="127">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18519</v>
      </c>
      <c r="X2636" s="127">
        <v>23014</v>
      </c>
      <c r="Y2636" t="s">
        <v>11947</v>
      </c>
      <c r="Z2636" s="127">
        <v>44197</v>
      </c>
      <c r="AA2636" s="127">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18520</v>
      </c>
      <c r="X2637" s="127">
        <v>21614</v>
      </c>
      <c r="Y2637" t="s">
        <v>13809</v>
      </c>
      <c r="Z2637" s="127">
        <v>44197</v>
      </c>
      <c r="AA2637" s="127">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18521</v>
      </c>
      <c r="X2638" s="127">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18522</v>
      </c>
      <c r="X2639" s="127">
        <v>22502</v>
      </c>
      <c r="Y2639" t="s">
        <v>13814</v>
      </c>
      <c r="Z2639" s="127">
        <v>44197</v>
      </c>
      <c r="AA2639" s="127">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18523</v>
      </c>
      <c r="X2640" s="127">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18524</v>
      </c>
      <c r="X2641" s="127">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18527</v>
      </c>
      <c r="Q2642" t="s">
        <v>98</v>
      </c>
      <c r="R2642" t="s">
        <v>18528</v>
      </c>
      <c r="S2642" t="str">
        <f t="shared" si="37"/>
        <v>ALDUDE COLQUE, RUBERT</v>
      </c>
      <c r="T2642" t="s">
        <v>52</v>
      </c>
      <c r="U2642" t="s">
        <v>48</v>
      </c>
      <c r="V2642" t="s">
        <v>49</v>
      </c>
      <c r="W2642" t="s">
        <v>18525</v>
      </c>
      <c r="X2642" s="127">
        <v>32127</v>
      </c>
      <c r="Y2642" t="s">
        <v>18526</v>
      </c>
      <c r="Z2642" s="127">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18529</v>
      </c>
      <c r="X2643" s="127">
        <v>21968</v>
      </c>
      <c r="Y2643" t="s">
        <v>13828</v>
      </c>
      <c r="Z2643" s="127">
        <v>44197</v>
      </c>
      <c r="AA2643" s="127">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18530</v>
      </c>
      <c r="X2644" s="127">
        <v>25439</v>
      </c>
      <c r="Y2644" t="s">
        <v>13833</v>
      </c>
      <c r="Z2644" s="127">
        <v>44197</v>
      </c>
      <c r="AA2644" s="127">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18531</v>
      </c>
      <c r="X2645" s="127">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18532</v>
      </c>
      <c r="X2646" s="127">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18533</v>
      </c>
      <c r="X2647" s="127">
        <v>20840</v>
      </c>
      <c r="Y2647" t="s">
        <v>15774</v>
      </c>
      <c r="Z2647" s="127">
        <v>43525</v>
      </c>
      <c r="AA2647" s="127">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18534</v>
      </c>
      <c r="X2648" s="127">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18535</v>
      </c>
      <c r="X2649" s="127">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18536</v>
      </c>
      <c r="X2650" s="127">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18537</v>
      </c>
      <c r="P2651" t="s">
        <v>371</v>
      </c>
      <c r="Q2651" t="s">
        <v>105</v>
      </c>
      <c r="R2651" t="s">
        <v>22807</v>
      </c>
      <c r="S2651" s="194" t="s">
        <v>235</v>
      </c>
      <c r="T2651" t="s">
        <v>64</v>
      </c>
      <c r="U2651" t="s">
        <v>48</v>
      </c>
      <c r="V2651" t="s">
        <v>49</v>
      </c>
      <c r="W2651" t="s">
        <v>22808</v>
      </c>
      <c r="X2651" s="127">
        <v>28109</v>
      </c>
      <c r="Y2651" t="s">
        <v>22809</v>
      </c>
      <c r="Z2651" s="127">
        <v>44470</v>
      </c>
      <c r="AA2651" s="127">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18538</v>
      </c>
      <c r="X2652" s="127">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18539</v>
      </c>
      <c r="X2653" s="127">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18540</v>
      </c>
      <c r="X2654" s="127">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18541</v>
      </c>
      <c r="X2655" s="127">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18542</v>
      </c>
      <c r="P2656" t="s">
        <v>489</v>
      </c>
      <c r="Q2656" t="s">
        <v>134</v>
      </c>
      <c r="R2656" t="s">
        <v>22810</v>
      </c>
      <c r="S2656" s="194" t="s">
        <v>235</v>
      </c>
      <c r="T2656" t="s">
        <v>64</v>
      </c>
      <c r="U2656" t="s">
        <v>48</v>
      </c>
      <c r="V2656" t="s">
        <v>49</v>
      </c>
      <c r="W2656" t="s">
        <v>22811</v>
      </c>
      <c r="X2656" s="127">
        <v>30715</v>
      </c>
      <c r="Y2656" t="s">
        <v>22812</v>
      </c>
      <c r="Z2656" s="127">
        <v>44256</v>
      </c>
      <c r="AA2656" s="127">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18543</v>
      </c>
      <c r="X2657" s="127">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18544</v>
      </c>
      <c r="X2658" s="127">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18545</v>
      </c>
      <c r="X2659" s="127">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18546</v>
      </c>
      <c r="P2660" t="s">
        <v>382</v>
      </c>
      <c r="Q2660" t="s">
        <v>228</v>
      </c>
      <c r="R2660" t="s">
        <v>427</v>
      </c>
      <c r="S2660" s="194" t="s">
        <v>235</v>
      </c>
      <c r="T2660" t="s">
        <v>64</v>
      </c>
      <c r="U2660" t="s">
        <v>48</v>
      </c>
      <c r="V2660" t="s">
        <v>49</v>
      </c>
      <c r="W2660" t="s">
        <v>22813</v>
      </c>
      <c r="X2660" s="127">
        <v>31327</v>
      </c>
      <c r="Y2660" t="s">
        <v>22814</v>
      </c>
      <c r="Z2660" s="127">
        <v>44447</v>
      </c>
      <c r="AA2660" s="127">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17426</v>
      </c>
      <c r="W2661" t="s">
        <v>18547</v>
      </c>
      <c r="X2661" s="127">
        <v>24815</v>
      </c>
      <c r="Y2661" t="s">
        <v>13873</v>
      </c>
      <c r="Z2661" s="127">
        <v>44446</v>
      </c>
      <c r="AA2661" s="127">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18548</v>
      </c>
      <c r="X2662" s="127">
        <v>22956</v>
      </c>
      <c r="Y2662" t="s">
        <v>13876</v>
      </c>
      <c r="AB2662" t="s">
        <v>38</v>
      </c>
      <c r="AC2662" t="s">
        <v>39</v>
      </c>
      <c r="AD2662" t="s">
        <v>40</v>
      </c>
    </row>
    <row r="2663" spans="1:30" x14ac:dyDescent="0.25">
      <c r="A2663" t="s">
        <v>18549</v>
      </c>
      <c r="B2663" t="s">
        <v>435</v>
      </c>
      <c r="C2663" t="s">
        <v>28</v>
      </c>
      <c r="D2663" t="s">
        <v>29</v>
      </c>
      <c r="E2663" t="s">
        <v>369</v>
      </c>
      <c r="F2663" t="s">
        <v>13839</v>
      </c>
      <c r="G2663" t="s">
        <v>13840</v>
      </c>
      <c r="H2663" t="s">
        <v>9383</v>
      </c>
      <c r="I2663" t="s">
        <v>15773</v>
      </c>
      <c r="J2663" t="s">
        <v>18549</v>
      </c>
      <c r="K2663" t="s">
        <v>31</v>
      </c>
      <c r="L2663" t="s">
        <v>31</v>
      </c>
      <c r="M2663" t="s">
        <v>6446</v>
      </c>
      <c r="N2663" t="s">
        <v>61</v>
      </c>
      <c r="O2663" t="s">
        <v>17061</v>
      </c>
      <c r="P2663" t="s">
        <v>106</v>
      </c>
      <c r="Q2663" t="s">
        <v>22306</v>
      </c>
      <c r="R2663" t="s">
        <v>989</v>
      </c>
      <c r="S2663" s="194" t="s">
        <v>235</v>
      </c>
      <c r="T2663" t="s">
        <v>64</v>
      </c>
      <c r="U2663" t="s">
        <v>316</v>
      </c>
      <c r="V2663" t="s">
        <v>49</v>
      </c>
      <c r="W2663" t="s">
        <v>22307</v>
      </c>
      <c r="X2663" s="127">
        <v>33354</v>
      </c>
      <c r="Y2663" t="s">
        <v>22308</v>
      </c>
      <c r="Z2663" s="127">
        <v>44256</v>
      </c>
      <c r="AA2663" s="127">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18550</v>
      </c>
      <c r="X2664" s="127">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18551</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18552</v>
      </c>
      <c r="X2666" s="127">
        <v>23525</v>
      </c>
      <c r="Y2666" t="s">
        <v>11866</v>
      </c>
      <c r="Z2666" s="127">
        <v>43525</v>
      </c>
      <c r="AA2666" s="127">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18553</v>
      </c>
      <c r="X2667" s="127">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18554</v>
      </c>
      <c r="X2668" s="127">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18555</v>
      </c>
      <c r="X2669" s="127">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18556</v>
      </c>
      <c r="X2670" s="127">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18557</v>
      </c>
      <c r="X2671" s="127">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18558</v>
      </c>
      <c r="X2672" s="127">
        <v>28496</v>
      </c>
      <c r="Y2672" t="s">
        <v>13907</v>
      </c>
      <c r="Z2672" s="127">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18559</v>
      </c>
      <c r="X2673" s="127">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18560</v>
      </c>
      <c r="X2674" s="127">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18561</v>
      </c>
      <c r="X2675" s="127">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18562</v>
      </c>
      <c r="X2676" s="127">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18563</v>
      </c>
      <c r="X2677" s="127">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18564</v>
      </c>
      <c r="P2678" t="s">
        <v>642</v>
      </c>
      <c r="Q2678" t="s">
        <v>608</v>
      </c>
      <c r="R2678" t="s">
        <v>22815</v>
      </c>
      <c r="S2678" s="194" t="s">
        <v>235</v>
      </c>
      <c r="T2678" t="s">
        <v>102</v>
      </c>
      <c r="U2678" t="s">
        <v>37</v>
      </c>
      <c r="V2678" t="s">
        <v>49</v>
      </c>
      <c r="W2678" t="s">
        <v>22816</v>
      </c>
      <c r="X2678" s="127">
        <v>30920</v>
      </c>
      <c r="Y2678" t="s">
        <v>22817</v>
      </c>
      <c r="Z2678" s="127">
        <v>44197</v>
      </c>
      <c r="AA2678" s="127">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18565</v>
      </c>
      <c r="P2679" t="s">
        <v>106</v>
      </c>
      <c r="Q2679" t="s">
        <v>18568</v>
      </c>
      <c r="R2679" t="s">
        <v>890</v>
      </c>
      <c r="S2679" t="str">
        <f t="shared" si="37"/>
        <v>MAMANI CURAZI, DINA</v>
      </c>
      <c r="T2679" t="s">
        <v>59</v>
      </c>
      <c r="U2679" t="s">
        <v>37</v>
      </c>
      <c r="V2679" t="s">
        <v>6613</v>
      </c>
      <c r="W2679" t="s">
        <v>18566</v>
      </c>
      <c r="X2679" s="127">
        <v>27200</v>
      </c>
      <c r="Y2679" t="s">
        <v>18567</v>
      </c>
      <c r="Z2679" s="127">
        <v>44197</v>
      </c>
      <c r="AA2679" s="127">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18569</v>
      </c>
      <c r="X2680" s="127">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18570</v>
      </c>
      <c r="X2681" s="127">
        <v>25444</v>
      </c>
      <c r="Y2681" t="s">
        <v>15782</v>
      </c>
      <c r="Z2681" s="127">
        <v>44197</v>
      </c>
      <c r="AA2681" s="127">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18571</v>
      </c>
      <c r="P2682" t="s">
        <v>159</v>
      </c>
      <c r="Q2682" t="s">
        <v>8917</v>
      </c>
      <c r="R2682" t="s">
        <v>22818</v>
      </c>
      <c r="S2682" s="194" t="s">
        <v>235</v>
      </c>
      <c r="T2682" t="s">
        <v>64</v>
      </c>
      <c r="U2682" t="s">
        <v>48</v>
      </c>
      <c r="V2682" t="s">
        <v>49</v>
      </c>
      <c r="W2682" t="s">
        <v>22819</v>
      </c>
      <c r="X2682" s="127">
        <v>31591</v>
      </c>
      <c r="Y2682" t="s">
        <v>22820</v>
      </c>
      <c r="Z2682" s="127">
        <v>44256</v>
      </c>
      <c r="AA2682" s="127">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18572</v>
      </c>
      <c r="X2683" s="127">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18573</v>
      </c>
      <c r="X2684" s="127">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18574</v>
      </c>
      <c r="X2685" s="127">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18575</v>
      </c>
      <c r="X2686" s="127">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18576</v>
      </c>
      <c r="X2687" s="127">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18577</v>
      </c>
      <c r="X2688" s="127">
        <v>26526</v>
      </c>
      <c r="Y2688" t="s">
        <v>13961</v>
      </c>
      <c r="Z2688" s="127">
        <v>44197</v>
      </c>
      <c r="AA2688" s="127">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18578</v>
      </c>
      <c r="X2689" s="127">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18579</v>
      </c>
      <c r="X2690" s="127">
        <v>22366</v>
      </c>
      <c r="Y2690" t="s">
        <v>13969</v>
      </c>
      <c r="Z2690" s="127">
        <v>44197</v>
      </c>
      <c r="AA2690" s="127">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18580</v>
      </c>
      <c r="X2691" s="127">
        <v>23532</v>
      </c>
      <c r="Y2691" t="s">
        <v>13974</v>
      </c>
      <c r="Z2691" s="127">
        <v>44197</v>
      </c>
      <c r="AA2691" s="127">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18581</v>
      </c>
      <c r="X2692" s="127">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18582</v>
      </c>
      <c r="X2693" s="127">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18583</v>
      </c>
      <c r="X2694" s="127">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18584</v>
      </c>
      <c r="X2695" s="127">
        <v>23823</v>
      </c>
      <c r="Y2695" t="s">
        <v>13991</v>
      </c>
      <c r="Z2695" s="127">
        <v>44197</v>
      </c>
      <c r="AA2695" s="127">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18587</v>
      </c>
      <c r="S2696" t="str">
        <f t="shared" si="38"/>
        <v>LOPEZ QUISPE, EMMA NINOSKA</v>
      </c>
      <c r="T2696" t="s">
        <v>52</v>
      </c>
      <c r="U2696" t="s">
        <v>48</v>
      </c>
      <c r="V2696" t="s">
        <v>49</v>
      </c>
      <c r="W2696" t="s">
        <v>18585</v>
      </c>
      <c r="X2696" s="127">
        <v>23704</v>
      </c>
      <c r="Y2696" t="s">
        <v>18586</v>
      </c>
      <c r="Z2696" s="127">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18588</v>
      </c>
      <c r="X2697" s="127">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18589</v>
      </c>
      <c r="X2698" s="127">
        <v>24490</v>
      </c>
      <c r="Y2698" t="s">
        <v>14002</v>
      </c>
      <c r="Z2698" s="127">
        <v>44197</v>
      </c>
      <c r="AA2698" s="127">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18590</v>
      </c>
      <c r="X2699" s="127">
        <v>21511</v>
      </c>
      <c r="Y2699" t="s">
        <v>14007</v>
      </c>
      <c r="Z2699" s="127">
        <v>44197</v>
      </c>
      <c r="AA2699" s="127">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18591</v>
      </c>
      <c r="X2700" s="127">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18592</v>
      </c>
      <c r="X2701" s="127">
        <v>21866</v>
      </c>
      <c r="Y2701" t="s">
        <v>14016</v>
      </c>
      <c r="Z2701" s="127">
        <v>44197</v>
      </c>
      <c r="AA2701" s="127">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18593</v>
      </c>
      <c r="X2702" s="127">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18594</v>
      </c>
      <c r="X2703" s="127">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18595</v>
      </c>
      <c r="X2704" s="127">
        <v>24369</v>
      </c>
      <c r="Y2704" t="s">
        <v>14023</v>
      </c>
      <c r="Z2704" s="127">
        <v>44197</v>
      </c>
      <c r="AA2704" s="127">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18596</v>
      </c>
      <c r="X2705" s="127">
        <v>23502</v>
      </c>
      <c r="Y2705" t="s">
        <v>14028</v>
      </c>
      <c r="Z2705" s="127">
        <v>44197</v>
      </c>
      <c r="AA2705" s="127">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18597</v>
      </c>
      <c r="X2706" s="127">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18598</v>
      </c>
      <c r="X2707" s="127">
        <v>23378</v>
      </c>
      <c r="Y2707" t="s">
        <v>14035</v>
      </c>
      <c r="Z2707" s="127">
        <v>44197</v>
      </c>
      <c r="AA2707" s="127">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18599</v>
      </c>
      <c r="X2708" s="127">
        <v>21116</v>
      </c>
      <c r="Y2708" t="s">
        <v>14039</v>
      </c>
      <c r="Z2708" s="127">
        <v>44197</v>
      </c>
      <c r="AA2708" s="127">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18600</v>
      </c>
      <c r="X2709" s="127">
        <v>25975</v>
      </c>
      <c r="Y2709" t="s">
        <v>12138</v>
      </c>
      <c r="Z2709" s="127">
        <v>43525</v>
      </c>
      <c r="AA2709" s="127">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18601</v>
      </c>
      <c r="X2710" s="127">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18602</v>
      </c>
      <c r="X2711" s="127">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18603</v>
      </c>
      <c r="X2712" s="127">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18604</v>
      </c>
      <c r="X2713" s="127">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18605</v>
      </c>
      <c r="X2714" s="127">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18606</v>
      </c>
      <c r="X2715" s="127">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18607</v>
      </c>
      <c r="X2716" s="127">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18608</v>
      </c>
      <c r="X2717" s="127">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18609</v>
      </c>
      <c r="X2718" s="127">
        <v>23992</v>
      </c>
      <c r="Y2718" t="s">
        <v>14076</v>
      </c>
      <c r="Z2718" s="127">
        <v>44197</v>
      </c>
      <c r="AA2718" s="127">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18610</v>
      </c>
      <c r="X2719" s="127">
        <v>28639</v>
      </c>
      <c r="Y2719" t="s">
        <v>15804</v>
      </c>
      <c r="Z2719" s="127">
        <v>43525</v>
      </c>
      <c r="AA2719" s="127">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18611</v>
      </c>
      <c r="X2720" s="127">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18612</v>
      </c>
      <c r="X2721" s="127">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18613</v>
      </c>
      <c r="X2722" s="127">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18614</v>
      </c>
      <c r="X2723" s="127">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18615</v>
      </c>
      <c r="X2724" s="127">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18616</v>
      </c>
      <c r="X2725" s="127">
        <v>25037</v>
      </c>
      <c r="Y2725" t="s">
        <v>14105</v>
      </c>
      <c r="Z2725" s="127">
        <v>43525</v>
      </c>
      <c r="AA2725" s="127">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18617</v>
      </c>
      <c r="X2726" s="127">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18618</v>
      </c>
      <c r="X2727" s="127">
        <v>23676</v>
      </c>
      <c r="Y2727" t="s">
        <v>258</v>
      </c>
      <c r="Z2727" s="127">
        <v>44251</v>
      </c>
      <c r="AA2727" s="127">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18619</v>
      </c>
      <c r="P2728" t="s">
        <v>536</v>
      </c>
      <c r="Q2728" t="s">
        <v>133</v>
      </c>
      <c r="R2728" t="s">
        <v>847</v>
      </c>
      <c r="S2728" s="194" t="s">
        <v>235</v>
      </c>
      <c r="T2728" t="s">
        <v>64</v>
      </c>
      <c r="U2728" t="s">
        <v>48</v>
      </c>
      <c r="V2728" t="s">
        <v>49</v>
      </c>
      <c r="W2728" t="s">
        <v>22821</v>
      </c>
      <c r="X2728" s="127">
        <v>25187</v>
      </c>
      <c r="Y2728" t="s">
        <v>22822</v>
      </c>
      <c r="Z2728" s="127">
        <v>44256</v>
      </c>
      <c r="AA2728" s="127">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18620</v>
      </c>
      <c r="X2729" s="127">
        <v>25579</v>
      </c>
      <c r="Y2729" t="s">
        <v>14113</v>
      </c>
      <c r="Z2729" s="127">
        <v>44197</v>
      </c>
      <c r="AA2729" s="127">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18621</v>
      </c>
      <c r="X2730" s="127">
        <v>23806</v>
      </c>
      <c r="Y2730" t="s">
        <v>15811</v>
      </c>
      <c r="Z2730" s="127">
        <v>42064</v>
      </c>
      <c r="AA2730" s="127">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18622</v>
      </c>
      <c r="X2731" s="127">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18623</v>
      </c>
      <c r="X2732" s="127">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18624</v>
      </c>
      <c r="X2733" s="127">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18625</v>
      </c>
      <c r="X2734" s="127">
        <v>23009</v>
      </c>
      <c r="Y2734" t="s">
        <v>15816</v>
      </c>
      <c r="Z2734" s="127">
        <v>44197</v>
      </c>
      <c r="AA2734" s="127">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18626</v>
      </c>
      <c r="X2735" s="127">
        <v>24387</v>
      </c>
      <c r="Y2735" t="s">
        <v>14210</v>
      </c>
      <c r="Z2735" s="127">
        <v>43525</v>
      </c>
      <c r="AA2735" s="127">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18627</v>
      </c>
      <c r="X2736" s="127">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18628</v>
      </c>
      <c r="P2737" t="s">
        <v>126</v>
      </c>
      <c r="Q2737" t="s">
        <v>257</v>
      </c>
      <c r="R2737" t="s">
        <v>22550</v>
      </c>
      <c r="S2737" s="194" t="s">
        <v>235</v>
      </c>
      <c r="T2737" t="s">
        <v>64</v>
      </c>
      <c r="U2737" t="s">
        <v>48</v>
      </c>
      <c r="V2737" t="s">
        <v>16198</v>
      </c>
      <c r="W2737" t="s">
        <v>22823</v>
      </c>
      <c r="X2737" s="127">
        <v>31312</v>
      </c>
      <c r="Y2737" t="s">
        <v>22824</v>
      </c>
      <c r="Z2737" s="127">
        <v>44256</v>
      </c>
      <c r="AA2737" s="127">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18629</v>
      </c>
      <c r="P2738" t="s">
        <v>318</v>
      </c>
      <c r="Q2738" t="s">
        <v>109</v>
      </c>
      <c r="R2738" t="s">
        <v>276</v>
      </c>
      <c r="S2738" s="194" t="s">
        <v>235</v>
      </c>
      <c r="T2738" t="s">
        <v>64</v>
      </c>
      <c r="U2738" t="s">
        <v>48</v>
      </c>
      <c r="V2738" t="s">
        <v>49</v>
      </c>
      <c r="W2738" t="s">
        <v>22825</v>
      </c>
      <c r="X2738" s="127">
        <v>23637</v>
      </c>
      <c r="Y2738" t="s">
        <v>22826</v>
      </c>
      <c r="Z2738" s="127">
        <v>44470</v>
      </c>
      <c r="AA2738" s="127">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18630</v>
      </c>
      <c r="X2739" s="127">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18631</v>
      </c>
      <c r="P2740" t="s">
        <v>22827</v>
      </c>
      <c r="Q2740" t="s">
        <v>643</v>
      </c>
      <c r="R2740" t="s">
        <v>7704</v>
      </c>
      <c r="S2740" s="194" t="s">
        <v>235</v>
      </c>
      <c r="T2740" t="s">
        <v>64</v>
      </c>
      <c r="U2740" t="s">
        <v>48</v>
      </c>
      <c r="V2740" t="s">
        <v>49</v>
      </c>
      <c r="W2740" t="s">
        <v>22828</v>
      </c>
      <c r="X2740" s="127">
        <v>30549</v>
      </c>
      <c r="Y2740" t="s">
        <v>22829</v>
      </c>
      <c r="Z2740" s="127">
        <v>44512</v>
      </c>
      <c r="AA2740" s="127">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18632</v>
      </c>
      <c r="X2741" s="127">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18633</v>
      </c>
      <c r="X2742" s="127">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18634</v>
      </c>
      <c r="X2743" s="127">
        <v>25470</v>
      </c>
      <c r="Y2743" t="s">
        <v>14117</v>
      </c>
      <c r="Z2743" s="127">
        <v>43525</v>
      </c>
      <c r="AA2743" s="127">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18635</v>
      </c>
      <c r="X2744" s="127">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18636</v>
      </c>
      <c r="P2745" t="s">
        <v>445</v>
      </c>
      <c r="Q2745" t="s">
        <v>859</v>
      </c>
      <c r="R2745" t="s">
        <v>263</v>
      </c>
      <c r="S2745" s="194" t="s">
        <v>235</v>
      </c>
      <c r="T2745" t="s">
        <v>64</v>
      </c>
      <c r="U2745" t="s">
        <v>48</v>
      </c>
      <c r="V2745" t="s">
        <v>49</v>
      </c>
      <c r="W2745" t="s">
        <v>22830</v>
      </c>
      <c r="X2745" s="127">
        <v>30032</v>
      </c>
      <c r="Y2745" t="s">
        <v>22831</v>
      </c>
      <c r="Z2745" s="127">
        <v>44260</v>
      </c>
      <c r="AA2745" s="127">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18637</v>
      </c>
      <c r="X2746" s="127">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18638</v>
      </c>
      <c r="X2747" s="127">
        <v>23322</v>
      </c>
      <c r="Y2747" t="s">
        <v>14168</v>
      </c>
      <c r="Z2747" s="127">
        <v>43374</v>
      </c>
      <c r="AA2747" s="127">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18639</v>
      </c>
      <c r="X2748" s="127">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18640</v>
      </c>
      <c r="X2749" s="127">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18641</v>
      </c>
      <c r="X2750" s="127">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18642</v>
      </c>
      <c r="X2751" s="127">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18643</v>
      </c>
      <c r="X2752" s="127">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18644</v>
      </c>
      <c r="P2753" t="s">
        <v>12218</v>
      </c>
      <c r="Q2753" t="s">
        <v>384</v>
      </c>
      <c r="R2753" t="s">
        <v>9371</v>
      </c>
      <c r="S2753" t="str">
        <f t="shared" si="38"/>
        <v>BLANCHE YANQUI, MARTINA</v>
      </c>
      <c r="T2753" t="s">
        <v>102</v>
      </c>
      <c r="U2753" t="s">
        <v>37</v>
      </c>
      <c r="V2753" t="s">
        <v>49</v>
      </c>
      <c r="W2753" t="s">
        <v>18645</v>
      </c>
      <c r="X2753" s="127">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18646</v>
      </c>
      <c r="X2754" s="127">
        <v>26569</v>
      </c>
      <c r="Y2754" t="s">
        <v>14185</v>
      </c>
      <c r="Z2754" s="127">
        <v>43525</v>
      </c>
      <c r="AA2754" s="127">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18647</v>
      </c>
      <c r="X2755" s="127">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18648</v>
      </c>
      <c r="X2756" s="127">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18649</v>
      </c>
      <c r="X2757" s="127">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18650</v>
      </c>
      <c r="X2758" s="127">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18651</v>
      </c>
      <c r="X2759" s="127">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18652</v>
      </c>
      <c r="X2760" s="127">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18653</v>
      </c>
      <c r="X2761" s="127">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18654</v>
      </c>
      <c r="X2762" s="127">
        <v>28126</v>
      </c>
      <c r="Y2762" t="s">
        <v>15823</v>
      </c>
      <c r="Z2762" s="127">
        <v>43525</v>
      </c>
      <c r="AA2762" s="127">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18655</v>
      </c>
      <c r="X2763" s="127">
        <v>27342</v>
      </c>
      <c r="Y2763" t="s">
        <v>258</v>
      </c>
      <c r="Z2763" s="127">
        <v>44197</v>
      </c>
      <c r="AA2763" s="127">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18656</v>
      </c>
      <c r="P2764" t="s">
        <v>506</v>
      </c>
      <c r="Q2764" t="s">
        <v>135</v>
      </c>
      <c r="R2764" t="s">
        <v>810</v>
      </c>
      <c r="S2764" s="194" t="s">
        <v>235</v>
      </c>
      <c r="T2764" t="s">
        <v>64</v>
      </c>
      <c r="U2764" t="s">
        <v>48</v>
      </c>
      <c r="V2764" t="s">
        <v>49</v>
      </c>
      <c r="W2764" t="s">
        <v>22832</v>
      </c>
      <c r="X2764" s="127">
        <v>29342</v>
      </c>
      <c r="Y2764" t="s">
        <v>22833</v>
      </c>
      <c r="Z2764" s="127">
        <v>44256</v>
      </c>
      <c r="AA2764" s="127">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18657</v>
      </c>
      <c r="X2765" s="127">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18658</v>
      </c>
      <c r="X2766" s="127">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18659</v>
      </c>
      <c r="X2767" s="127">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18660</v>
      </c>
      <c r="X2768" s="127">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18661</v>
      </c>
      <c r="X2769" s="127">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18662</v>
      </c>
      <c r="X2770" s="127">
        <v>26284</v>
      </c>
      <c r="Y2770" t="s">
        <v>13929</v>
      </c>
      <c r="Z2770" s="127">
        <v>44197</v>
      </c>
      <c r="AA2770" s="127">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18663</v>
      </c>
      <c r="X2771" s="127">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18664</v>
      </c>
      <c r="X2772" s="127">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18665</v>
      </c>
      <c r="X2773" s="127">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18666</v>
      </c>
      <c r="X2774" s="127">
        <v>22441</v>
      </c>
      <c r="Y2774" t="s">
        <v>11638</v>
      </c>
      <c r="Z2774" s="127">
        <v>44197</v>
      </c>
      <c r="AA2774" s="127">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18667</v>
      </c>
      <c r="X2775" s="127">
        <v>24840</v>
      </c>
      <c r="Y2775" t="s">
        <v>14251</v>
      </c>
      <c r="Z2775" s="127">
        <v>44197</v>
      </c>
      <c r="AA2775" s="127">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18668</v>
      </c>
      <c r="X2776" s="127">
        <v>28062</v>
      </c>
      <c r="Y2776" t="s">
        <v>14256</v>
      </c>
      <c r="Z2776" s="127">
        <v>43525</v>
      </c>
      <c r="AA2776" s="127">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18669</v>
      </c>
      <c r="X2777" s="127">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18670</v>
      </c>
      <c r="X2778" s="127">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18671</v>
      </c>
      <c r="X2779" s="127">
        <v>27110</v>
      </c>
      <c r="Y2779" t="s">
        <v>14265</v>
      </c>
      <c r="Z2779" s="127">
        <v>44197</v>
      </c>
      <c r="AA2779" s="127">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18672</v>
      </c>
      <c r="X2780" s="127">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18673</v>
      </c>
      <c r="X2781" s="127">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18674</v>
      </c>
      <c r="X2782" s="127">
        <v>23868</v>
      </c>
      <c r="Y2782" t="s">
        <v>14277</v>
      </c>
      <c r="Z2782" s="127">
        <v>44197</v>
      </c>
      <c r="AA2782" s="127">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18675</v>
      </c>
      <c r="X2783" s="127">
        <v>21086</v>
      </c>
      <c r="Y2783" t="s">
        <v>14281</v>
      </c>
      <c r="Z2783" s="127">
        <v>44197</v>
      </c>
      <c r="AA2783" s="127">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18676</v>
      </c>
      <c r="X2784" s="127">
        <v>25887</v>
      </c>
      <c r="Y2784" t="s">
        <v>14286</v>
      </c>
      <c r="Z2784" s="127">
        <v>44197</v>
      </c>
      <c r="AA2784" s="127">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18677</v>
      </c>
      <c r="P2785" t="s">
        <v>280</v>
      </c>
      <c r="Q2785" t="s">
        <v>106</v>
      </c>
      <c r="R2785" t="s">
        <v>964</v>
      </c>
      <c r="S2785" s="194" t="s">
        <v>235</v>
      </c>
      <c r="T2785" t="s">
        <v>64</v>
      </c>
      <c r="U2785" t="s">
        <v>48</v>
      </c>
      <c r="V2785" t="s">
        <v>49</v>
      </c>
      <c r="W2785" t="s">
        <v>22834</v>
      </c>
      <c r="X2785" s="127">
        <v>27239</v>
      </c>
      <c r="Y2785" t="s">
        <v>22835</v>
      </c>
      <c r="Z2785" s="127">
        <v>44256</v>
      </c>
      <c r="AA2785" s="127">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18678</v>
      </c>
      <c r="X2786" s="127">
        <v>24692</v>
      </c>
      <c r="Y2786" t="s">
        <v>15841</v>
      </c>
      <c r="Z2786" s="127">
        <v>44197</v>
      </c>
      <c r="AA2786" s="127">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18679</v>
      </c>
      <c r="X2787" s="127">
        <v>22649</v>
      </c>
      <c r="Y2787" t="s">
        <v>5850</v>
      </c>
      <c r="Z2787" s="127">
        <v>43525</v>
      </c>
      <c r="AA2787" s="127">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18680</v>
      </c>
      <c r="X2788" s="127">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18681</v>
      </c>
      <c r="X2789" s="127">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17940</v>
      </c>
      <c r="X2790" s="127">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18682</v>
      </c>
      <c r="X2791" s="127">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18683</v>
      </c>
      <c r="X2792" s="127">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18684</v>
      </c>
      <c r="X2793" s="127">
        <v>22638</v>
      </c>
      <c r="Y2793" t="s">
        <v>5880</v>
      </c>
      <c r="Z2793" s="127">
        <v>44197</v>
      </c>
      <c r="AA2793" s="127">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18684</v>
      </c>
      <c r="X2794" s="127">
        <v>22638</v>
      </c>
      <c r="Y2794" t="s">
        <v>5880</v>
      </c>
      <c r="Z2794" s="127">
        <v>44197</v>
      </c>
      <c r="AA2794" s="127">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18685</v>
      </c>
      <c r="P2795" t="s">
        <v>558</v>
      </c>
      <c r="Q2795" t="s">
        <v>305</v>
      </c>
      <c r="R2795" t="s">
        <v>22836</v>
      </c>
      <c r="S2795" s="194" t="s">
        <v>235</v>
      </c>
      <c r="T2795" t="s">
        <v>64</v>
      </c>
      <c r="U2795" t="s">
        <v>48</v>
      </c>
      <c r="V2795" t="s">
        <v>49</v>
      </c>
      <c r="W2795" t="s">
        <v>22837</v>
      </c>
      <c r="X2795" s="127">
        <v>26327</v>
      </c>
      <c r="Y2795" t="s">
        <v>22838</v>
      </c>
      <c r="Z2795" s="127">
        <v>44256</v>
      </c>
      <c r="AA2795" s="127">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18686</v>
      </c>
      <c r="X2796" s="127">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18687</v>
      </c>
      <c r="X2797" s="127">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18688</v>
      </c>
      <c r="X2798" s="127">
        <v>24005</v>
      </c>
      <c r="Y2798" t="s">
        <v>5887</v>
      </c>
      <c r="AB2798" t="s">
        <v>38</v>
      </c>
      <c r="AC2798" t="s">
        <v>39</v>
      </c>
      <c r="AD2798" t="s">
        <v>40</v>
      </c>
    </row>
    <row r="2799" spans="1:30" x14ac:dyDescent="0.25">
      <c r="A2799" t="s">
        <v>18689</v>
      </c>
      <c r="B2799" t="s">
        <v>27</v>
      </c>
      <c r="C2799" t="s">
        <v>28</v>
      </c>
      <c r="D2799" t="s">
        <v>29</v>
      </c>
      <c r="E2799" t="s">
        <v>30</v>
      </c>
      <c r="F2799" t="s">
        <v>5869</v>
      </c>
      <c r="G2799" t="s">
        <v>5870</v>
      </c>
      <c r="H2799" t="s">
        <v>6342</v>
      </c>
      <c r="I2799" t="s">
        <v>5871</v>
      </c>
      <c r="J2799" t="s">
        <v>18689</v>
      </c>
      <c r="K2799" t="s">
        <v>31</v>
      </c>
      <c r="L2799" t="s">
        <v>31</v>
      </c>
      <c r="M2799" t="s">
        <v>42</v>
      </c>
      <c r="N2799" t="s">
        <v>61</v>
      </c>
      <c r="O2799" t="s">
        <v>18690</v>
      </c>
      <c r="P2799" t="s">
        <v>74</v>
      </c>
      <c r="Q2799" t="s">
        <v>75</v>
      </c>
      <c r="R2799" t="s">
        <v>271</v>
      </c>
      <c r="S2799" s="194" t="s">
        <v>235</v>
      </c>
      <c r="T2799" t="s">
        <v>64</v>
      </c>
      <c r="U2799" t="s">
        <v>784</v>
      </c>
      <c r="V2799" t="s">
        <v>49</v>
      </c>
      <c r="W2799" t="s">
        <v>22839</v>
      </c>
      <c r="X2799" s="127">
        <v>27547</v>
      </c>
      <c r="Y2799" t="s">
        <v>22840</v>
      </c>
      <c r="Z2799" s="127">
        <v>44256</v>
      </c>
      <c r="AA2799" s="127">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18691</v>
      </c>
      <c r="X2800" s="127">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18692</v>
      </c>
      <c r="P2801" t="s">
        <v>75</v>
      </c>
      <c r="Q2801" t="s">
        <v>75</v>
      </c>
      <c r="R2801" t="s">
        <v>56</v>
      </c>
      <c r="S2801" s="194" t="s">
        <v>235</v>
      </c>
      <c r="T2801" t="s">
        <v>64</v>
      </c>
      <c r="U2801" t="s">
        <v>48</v>
      </c>
      <c r="V2801" t="s">
        <v>49</v>
      </c>
      <c r="W2801" t="s">
        <v>22841</v>
      </c>
      <c r="X2801" s="127">
        <v>30535</v>
      </c>
      <c r="Y2801" t="s">
        <v>22842</v>
      </c>
      <c r="Z2801" s="127">
        <v>44519</v>
      </c>
      <c r="AA2801" s="127">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18693</v>
      </c>
      <c r="X2802" s="127">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18694</v>
      </c>
      <c r="X2803" s="127">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18695</v>
      </c>
      <c r="X2804" s="127">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18696</v>
      </c>
      <c r="X2805" s="127">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18697</v>
      </c>
      <c r="X2806" s="127">
        <v>25299</v>
      </c>
      <c r="Y2806" t="s">
        <v>5906</v>
      </c>
      <c r="Z2806" s="127">
        <v>43525</v>
      </c>
      <c r="AA2806" s="127">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18698</v>
      </c>
      <c r="P2807" t="s">
        <v>305</v>
      </c>
      <c r="Q2807" t="s">
        <v>75</v>
      </c>
      <c r="R2807" t="s">
        <v>22843</v>
      </c>
      <c r="S2807" s="194" t="s">
        <v>235</v>
      </c>
      <c r="T2807" t="s">
        <v>64</v>
      </c>
      <c r="U2807" t="s">
        <v>48</v>
      </c>
      <c r="V2807" t="s">
        <v>49</v>
      </c>
      <c r="W2807" t="s">
        <v>22844</v>
      </c>
      <c r="X2807" s="127">
        <v>26437</v>
      </c>
      <c r="Y2807" t="s">
        <v>22845</v>
      </c>
      <c r="Z2807" s="127">
        <v>44530</v>
      </c>
      <c r="AA2807" s="127">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18699</v>
      </c>
      <c r="X2808" s="127">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18700</v>
      </c>
      <c r="P2809" t="s">
        <v>230</v>
      </c>
      <c r="Q2809" t="s">
        <v>457</v>
      </c>
      <c r="R2809" t="s">
        <v>177</v>
      </c>
      <c r="S2809" s="194" t="s">
        <v>235</v>
      </c>
      <c r="T2809" t="s">
        <v>64</v>
      </c>
      <c r="U2809" t="s">
        <v>48</v>
      </c>
      <c r="V2809" t="s">
        <v>49</v>
      </c>
      <c r="W2809" t="s">
        <v>22846</v>
      </c>
      <c r="X2809" s="127">
        <v>27961</v>
      </c>
      <c r="Y2809" t="s">
        <v>22847</v>
      </c>
      <c r="Z2809" s="127">
        <v>44256</v>
      </c>
      <c r="AA2809" s="127">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22848</v>
      </c>
      <c r="R2810" t="s">
        <v>650</v>
      </c>
      <c r="S2810" s="194" t="s">
        <v>235</v>
      </c>
      <c r="T2810" t="s">
        <v>64</v>
      </c>
      <c r="U2810" t="s">
        <v>48</v>
      </c>
      <c r="V2810" t="s">
        <v>49</v>
      </c>
      <c r="W2810" t="s">
        <v>22849</v>
      </c>
      <c r="X2810" s="127">
        <v>29203</v>
      </c>
      <c r="Y2810" t="s">
        <v>22850</v>
      </c>
      <c r="Z2810" s="127">
        <v>44256</v>
      </c>
      <c r="AA2810" s="127">
        <v>44561</v>
      </c>
      <c r="AB2810" t="s">
        <v>38</v>
      </c>
      <c r="AC2810" t="s">
        <v>6628</v>
      </c>
      <c r="AD2810" t="s">
        <v>40</v>
      </c>
    </row>
    <row r="2811" spans="1:30" x14ac:dyDescent="0.25">
      <c r="A2811" t="s">
        <v>18701</v>
      </c>
      <c r="B2811" t="s">
        <v>27</v>
      </c>
      <c r="C2811" t="s">
        <v>28</v>
      </c>
      <c r="D2811" t="s">
        <v>29</v>
      </c>
      <c r="E2811" t="s">
        <v>30</v>
      </c>
      <c r="F2811" t="s">
        <v>5901</v>
      </c>
      <c r="G2811" t="s">
        <v>5902</v>
      </c>
      <c r="H2811" t="s">
        <v>6342</v>
      </c>
      <c r="I2811" t="s">
        <v>5903</v>
      </c>
      <c r="J2811" t="s">
        <v>18701</v>
      </c>
      <c r="K2811" t="s">
        <v>31</v>
      </c>
      <c r="L2811" t="s">
        <v>31</v>
      </c>
      <c r="M2811" t="s">
        <v>42</v>
      </c>
      <c r="N2811" t="s">
        <v>61</v>
      </c>
      <c r="O2811" t="s">
        <v>18690</v>
      </c>
      <c r="P2811" t="s">
        <v>352</v>
      </c>
      <c r="Q2811" t="s">
        <v>296</v>
      </c>
      <c r="R2811" t="s">
        <v>3559</v>
      </c>
      <c r="S2811" s="194" t="s">
        <v>235</v>
      </c>
      <c r="T2811" t="s">
        <v>64</v>
      </c>
      <c r="U2811" t="s">
        <v>6441</v>
      </c>
      <c r="V2811" t="s">
        <v>49</v>
      </c>
      <c r="W2811" t="s">
        <v>22851</v>
      </c>
      <c r="X2811" s="127">
        <v>27271</v>
      </c>
      <c r="Y2811" t="s">
        <v>22852</v>
      </c>
      <c r="Z2811" s="127">
        <v>44256</v>
      </c>
      <c r="AA2811" s="127">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18702</v>
      </c>
      <c r="X2812" s="127">
        <v>23170</v>
      </c>
      <c r="Y2812" t="s">
        <v>5914</v>
      </c>
      <c r="Z2812" s="127">
        <v>43374</v>
      </c>
      <c r="AA2812" s="127">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18703</v>
      </c>
      <c r="X2813" s="127">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18706</v>
      </c>
      <c r="S2814" t="str">
        <f t="shared" si="39"/>
        <v>CCOSI BALCONA, EDGAR NICOLAS</v>
      </c>
      <c r="T2814" t="s">
        <v>64</v>
      </c>
      <c r="U2814" t="s">
        <v>48</v>
      </c>
      <c r="V2814" t="s">
        <v>49</v>
      </c>
      <c r="W2814" t="s">
        <v>18704</v>
      </c>
      <c r="X2814" s="127">
        <v>26603</v>
      </c>
      <c r="Y2814" t="s">
        <v>18705</v>
      </c>
      <c r="Z2814" s="127">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18707</v>
      </c>
      <c r="X2815" s="127">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18708</v>
      </c>
      <c r="P2816" t="s">
        <v>184</v>
      </c>
      <c r="Q2816" t="s">
        <v>35</v>
      </c>
      <c r="R2816" t="s">
        <v>181</v>
      </c>
      <c r="S2816" s="194" t="s">
        <v>235</v>
      </c>
      <c r="T2816" t="s">
        <v>64</v>
      </c>
      <c r="U2816" t="s">
        <v>48</v>
      </c>
      <c r="V2816" t="s">
        <v>49</v>
      </c>
      <c r="W2816" t="s">
        <v>22853</v>
      </c>
      <c r="X2816" s="127">
        <v>25580</v>
      </c>
      <c r="Y2816" t="s">
        <v>22854</v>
      </c>
      <c r="Z2816" s="127">
        <v>44480</v>
      </c>
      <c r="AA2816" s="127">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18709</v>
      </c>
      <c r="X2817" s="127">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18710</v>
      </c>
      <c r="P2818" t="s">
        <v>74</v>
      </c>
      <c r="Q2818" t="s">
        <v>339</v>
      </c>
      <c r="R2818" t="s">
        <v>22855</v>
      </c>
      <c r="S2818" s="194" t="s">
        <v>235</v>
      </c>
      <c r="T2818" t="s">
        <v>64</v>
      </c>
      <c r="U2818" t="s">
        <v>48</v>
      </c>
      <c r="V2818" t="s">
        <v>49</v>
      </c>
      <c r="W2818" t="s">
        <v>22856</v>
      </c>
      <c r="X2818" s="127">
        <v>28808</v>
      </c>
      <c r="Y2818" t="s">
        <v>22857</v>
      </c>
      <c r="Z2818" s="127">
        <v>44256</v>
      </c>
      <c r="AA2818" s="127">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18711</v>
      </c>
      <c r="X2819" s="127">
        <v>23837</v>
      </c>
      <c r="Y2819" t="s">
        <v>18712</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18713</v>
      </c>
      <c r="P2820" t="s">
        <v>54</v>
      </c>
      <c r="Q2820" t="s">
        <v>22363</v>
      </c>
      <c r="R2820" t="s">
        <v>973</v>
      </c>
      <c r="S2820" s="194" t="s">
        <v>235</v>
      </c>
      <c r="T2820" t="s">
        <v>64</v>
      </c>
      <c r="U2820" t="s">
        <v>48</v>
      </c>
      <c r="V2820" t="s">
        <v>49</v>
      </c>
      <c r="W2820" t="s">
        <v>22858</v>
      </c>
      <c r="X2820" s="127">
        <v>29418</v>
      </c>
      <c r="Y2820" t="s">
        <v>22859</v>
      </c>
      <c r="Z2820" s="127">
        <v>44256</v>
      </c>
      <c r="AA2820" s="127">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18714</v>
      </c>
      <c r="X2821" s="127">
        <v>24196</v>
      </c>
      <c r="Y2821" t="s">
        <v>5932</v>
      </c>
      <c r="Z2821" s="127">
        <v>44197</v>
      </c>
      <c r="AA2821" s="127">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18715</v>
      </c>
      <c r="P2822" t="s">
        <v>426</v>
      </c>
      <c r="Q2822" t="s">
        <v>193</v>
      </c>
      <c r="R2822" t="s">
        <v>22860</v>
      </c>
      <c r="S2822" s="194" t="s">
        <v>235</v>
      </c>
      <c r="T2822" t="s">
        <v>64</v>
      </c>
      <c r="U2822" t="s">
        <v>48</v>
      </c>
      <c r="V2822" t="s">
        <v>49</v>
      </c>
      <c r="W2822" t="s">
        <v>22861</v>
      </c>
      <c r="X2822" s="127">
        <v>28231</v>
      </c>
      <c r="Y2822" t="s">
        <v>22862</v>
      </c>
      <c r="Z2822" s="127">
        <v>44379</v>
      </c>
      <c r="AA2822" s="127">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94" t="s">
        <v>235</v>
      </c>
      <c r="T2823" t="s">
        <v>64</v>
      </c>
      <c r="U2823" t="s">
        <v>48</v>
      </c>
      <c r="V2823" t="s">
        <v>49</v>
      </c>
      <c r="W2823" t="s">
        <v>22863</v>
      </c>
      <c r="X2823" s="127">
        <v>26655</v>
      </c>
      <c r="Y2823" t="s">
        <v>22864</v>
      </c>
      <c r="Z2823" s="127">
        <v>44256</v>
      </c>
      <c r="AA2823" s="127">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18716</v>
      </c>
      <c r="X2824" s="127">
        <v>25324</v>
      </c>
      <c r="Y2824" t="s">
        <v>5938</v>
      </c>
      <c r="Z2824" s="127">
        <v>43525</v>
      </c>
      <c r="AA2824" s="127">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18717</v>
      </c>
      <c r="X2825" s="127">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18718</v>
      </c>
      <c r="X2826" s="127">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22865</v>
      </c>
      <c r="S2827" s="194" t="s">
        <v>235</v>
      </c>
      <c r="T2827" t="s">
        <v>64</v>
      </c>
      <c r="U2827" t="s">
        <v>48</v>
      </c>
      <c r="V2827" t="s">
        <v>49</v>
      </c>
      <c r="W2827" t="s">
        <v>22866</v>
      </c>
      <c r="X2827" s="127">
        <v>27840</v>
      </c>
      <c r="Y2827" t="s">
        <v>22867</v>
      </c>
      <c r="Z2827" s="127">
        <v>44256</v>
      </c>
      <c r="AA2827" s="127">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18719</v>
      </c>
      <c r="P2828" t="s">
        <v>230</v>
      </c>
      <c r="Q2828" t="s">
        <v>22868</v>
      </c>
      <c r="R2828" t="s">
        <v>22869</v>
      </c>
      <c r="S2828" s="194" t="s">
        <v>235</v>
      </c>
      <c r="T2828" t="s">
        <v>64</v>
      </c>
      <c r="U2828" t="s">
        <v>48</v>
      </c>
      <c r="V2828" t="s">
        <v>49</v>
      </c>
      <c r="W2828" t="s">
        <v>22870</v>
      </c>
      <c r="X2828" s="127">
        <v>29289</v>
      </c>
      <c r="Y2828" t="s">
        <v>22871</v>
      </c>
      <c r="Z2828" s="127">
        <v>44330</v>
      </c>
      <c r="AA2828" s="127">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18720</v>
      </c>
      <c r="X2829" s="127">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94" t="s">
        <v>235</v>
      </c>
      <c r="T2830" t="s">
        <v>64</v>
      </c>
      <c r="U2830" t="s">
        <v>48</v>
      </c>
      <c r="V2830" t="s">
        <v>49</v>
      </c>
      <c r="W2830" t="s">
        <v>22872</v>
      </c>
      <c r="X2830" s="127">
        <v>26636</v>
      </c>
      <c r="Y2830" t="s">
        <v>22873</v>
      </c>
      <c r="Z2830" s="127">
        <v>44256</v>
      </c>
      <c r="AA2830" s="127">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18721</v>
      </c>
      <c r="X2831" s="127">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18722</v>
      </c>
      <c r="X2832" s="127">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18723</v>
      </c>
      <c r="X2833" s="127">
        <v>21541</v>
      </c>
      <c r="Y2833" t="s">
        <v>258</v>
      </c>
      <c r="AB2833" t="s">
        <v>38</v>
      </c>
      <c r="AC2833" t="s">
        <v>39</v>
      </c>
      <c r="AD2833" t="s">
        <v>40</v>
      </c>
    </row>
    <row r="2834" spans="1:30" x14ac:dyDescent="0.25">
      <c r="A2834" t="s">
        <v>18724</v>
      </c>
      <c r="B2834" t="s">
        <v>27</v>
      </c>
      <c r="C2834" t="s">
        <v>28</v>
      </c>
      <c r="D2834" t="s">
        <v>29</v>
      </c>
      <c r="E2834" t="s">
        <v>30</v>
      </c>
      <c r="F2834" t="s">
        <v>6345</v>
      </c>
      <c r="G2834" t="s">
        <v>5936</v>
      </c>
      <c r="H2834" t="s">
        <v>6342</v>
      </c>
      <c r="I2834" t="s">
        <v>5856</v>
      </c>
      <c r="J2834" t="s">
        <v>18724</v>
      </c>
      <c r="K2834" t="s">
        <v>31</v>
      </c>
      <c r="L2834" t="s">
        <v>31</v>
      </c>
      <c r="M2834" t="s">
        <v>42</v>
      </c>
      <c r="N2834" t="s">
        <v>61</v>
      </c>
      <c r="O2834" t="s">
        <v>18690</v>
      </c>
      <c r="P2834" t="s">
        <v>106</v>
      </c>
      <c r="Q2834" t="s">
        <v>22874</v>
      </c>
      <c r="R2834" t="s">
        <v>613</v>
      </c>
      <c r="S2834" s="194" t="s">
        <v>235</v>
      </c>
      <c r="T2834" t="s">
        <v>64</v>
      </c>
      <c r="U2834" t="s">
        <v>48</v>
      </c>
      <c r="V2834" t="s">
        <v>49</v>
      </c>
      <c r="W2834" t="s">
        <v>22875</v>
      </c>
      <c r="X2834" s="127">
        <v>26394</v>
      </c>
      <c r="Y2834" t="s">
        <v>22876</v>
      </c>
      <c r="Z2834" s="127">
        <v>44256</v>
      </c>
      <c r="AA2834" s="127">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18725</v>
      </c>
      <c r="X2835" s="127">
        <v>20848</v>
      </c>
      <c r="Y2835" t="s">
        <v>5964</v>
      </c>
      <c r="Z2835" s="127">
        <v>43525</v>
      </c>
      <c r="AA2835" s="127">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18726</v>
      </c>
      <c r="P2836" t="s">
        <v>1030</v>
      </c>
      <c r="Q2836" t="s">
        <v>770</v>
      </c>
      <c r="R2836" t="s">
        <v>9402</v>
      </c>
      <c r="S2836" s="194" t="s">
        <v>235</v>
      </c>
      <c r="T2836" t="s">
        <v>64</v>
      </c>
      <c r="U2836" t="s">
        <v>48</v>
      </c>
      <c r="V2836" t="s">
        <v>49</v>
      </c>
      <c r="W2836" t="s">
        <v>22877</v>
      </c>
      <c r="X2836" s="127">
        <v>29034</v>
      </c>
      <c r="Y2836" t="s">
        <v>22878</v>
      </c>
      <c r="Z2836" s="127">
        <v>44256</v>
      </c>
      <c r="AA2836" s="127">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18727</v>
      </c>
      <c r="X2837" s="127">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22879</v>
      </c>
      <c r="S2838" s="194" t="s">
        <v>235</v>
      </c>
      <c r="T2838" t="s">
        <v>64</v>
      </c>
      <c r="U2838" t="s">
        <v>48</v>
      </c>
      <c r="V2838" t="s">
        <v>49</v>
      </c>
      <c r="W2838" t="s">
        <v>22880</v>
      </c>
      <c r="X2838" s="127">
        <v>26175</v>
      </c>
      <c r="Y2838" t="s">
        <v>22881</v>
      </c>
      <c r="Z2838" s="127">
        <v>44256</v>
      </c>
      <c r="AA2838" s="127">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22882</v>
      </c>
      <c r="R2839" t="s">
        <v>345</v>
      </c>
      <c r="S2839" s="194" t="s">
        <v>235</v>
      </c>
      <c r="T2839" t="s">
        <v>64</v>
      </c>
      <c r="U2839" t="s">
        <v>48</v>
      </c>
      <c r="V2839" t="s">
        <v>49</v>
      </c>
      <c r="W2839" t="s">
        <v>22883</v>
      </c>
      <c r="X2839" s="127">
        <v>26279</v>
      </c>
      <c r="Y2839" t="s">
        <v>22884</v>
      </c>
      <c r="Z2839" s="127">
        <v>44256</v>
      </c>
      <c r="AA2839" s="127">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18728</v>
      </c>
      <c r="X2840" s="127">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18729</v>
      </c>
      <c r="X2841" s="127">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18730</v>
      </c>
      <c r="X2842" s="127">
        <v>23857</v>
      </c>
      <c r="Y2842" t="s">
        <v>5992</v>
      </c>
      <c r="Z2842" s="127">
        <v>43525</v>
      </c>
      <c r="AA2842" s="127">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18731</v>
      </c>
      <c r="X2843" s="127">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18732</v>
      </c>
      <c r="X2844" s="127">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18733</v>
      </c>
      <c r="X2845" s="127">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18734</v>
      </c>
      <c r="P2846" t="s">
        <v>255</v>
      </c>
      <c r="Q2846" t="s">
        <v>8731</v>
      </c>
      <c r="R2846" t="s">
        <v>22885</v>
      </c>
      <c r="S2846" s="194" t="s">
        <v>235</v>
      </c>
      <c r="T2846" t="s">
        <v>64</v>
      </c>
      <c r="U2846" t="s">
        <v>48</v>
      </c>
      <c r="V2846" t="s">
        <v>49</v>
      </c>
      <c r="W2846" t="s">
        <v>22886</v>
      </c>
      <c r="X2846" s="127">
        <v>25619</v>
      </c>
      <c r="Y2846" t="s">
        <v>22887</v>
      </c>
      <c r="Z2846" s="127">
        <v>44256</v>
      </c>
      <c r="AA2846" s="127">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22888</v>
      </c>
      <c r="S2847" s="194" t="s">
        <v>235</v>
      </c>
      <c r="T2847" t="s">
        <v>64</v>
      </c>
      <c r="U2847" t="s">
        <v>48</v>
      </c>
      <c r="V2847" t="s">
        <v>49</v>
      </c>
      <c r="W2847" t="s">
        <v>22889</v>
      </c>
      <c r="X2847" s="127">
        <v>28567</v>
      </c>
      <c r="Y2847" t="s">
        <v>22890</v>
      </c>
      <c r="Z2847" s="127">
        <v>44256</v>
      </c>
      <c r="AA2847" s="127">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18735</v>
      </c>
      <c r="P2848" t="s">
        <v>230</v>
      </c>
      <c r="Q2848" t="s">
        <v>341</v>
      </c>
      <c r="R2848" t="s">
        <v>22891</v>
      </c>
      <c r="S2848" s="194" t="s">
        <v>235</v>
      </c>
      <c r="T2848" t="s">
        <v>64</v>
      </c>
      <c r="U2848" t="s">
        <v>48</v>
      </c>
      <c r="V2848" t="s">
        <v>49</v>
      </c>
      <c r="W2848" t="s">
        <v>22892</v>
      </c>
      <c r="X2848" s="127">
        <v>29520</v>
      </c>
      <c r="Y2848" t="s">
        <v>22893</v>
      </c>
      <c r="Z2848" s="127">
        <v>44330</v>
      </c>
      <c r="AA2848" s="127">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18736</v>
      </c>
      <c r="X2849" s="127">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18737</v>
      </c>
      <c r="X2850" s="127">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22894</v>
      </c>
      <c r="S2851" s="194" t="s">
        <v>235</v>
      </c>
      <c r="T2851" t="s">
        <v>64</v>
      </c>
      <c r="U2851" t="s">
        <v>48</v>
      </c>
      <c r="V2851" t="s">
        <v>49</v>
      </c>
      <c r="W2851" t="s">
        <v>22895</v>
      </c>
      <c r="X2851" s="127">
        <v>29611</v>
      </c>
      <c r="Y2851" t="s">
        <v>22896</v>
      </c>
      <c r="Z2851" s="127">
        <v>44256</v>
      </c>
      <c r="AA2851" s="127">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18738</v>
      </c>
      <c r="X2852" s="127">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18739</v>
      </c>
      <c r="X2853" s="127">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18740</v>
      </c>
      <c r="X2854" s="127">
        <v>22743</v>
      </c>
      <c r="Y2854" t="s">
        <v>6020</v>
      </c>
      <c r="AB2854" t="s">
        <v>38</v>
      </c>
      <c r="AC2854" t="s">
        <v>39</v>
      </c>
      <c r="AD2854" t="s">
        <v>40</v>
      </c>
    </row>
    <row r="2855" spans="1:30" x14ac:dyDescent="0.25">
      <c r="A2855" t="s">
        <v>18741</v>
      </c>
      <c r="B2855" t="s">
        <v>27</v>
      </c>
      <c r="C2855" t="s">
        <v>28</v>
      </c>
      <c r="D2855" t="s">
        <v>29</v>
      </c>
      <c r="E2855" t="s">
        <v>393</v>
      </c>
      <c r="F2855" t="s">
        <v>6007</v>
      </c>
      <c r="G2855" t="s">
        <v>6008</v>
      </c>
      <c r="H2855" t="s">
        <v>6342</v>
      </c>
      <c r="I2855" t="s">
        <v>6009</v>
      </c>
      <c r="J2855" t="s">
        <v>18741</v>
      </c>
      <c r="K2855" t="s">
        <v>31</v>
      </c>
      <c r="L2855" t="s">
        <v>31</v>
      </c>
      <c r="M2855" t="s">
        <v>42</v>
      </c>
      <c r="N2855" t="s">
        <v>61</v>
      </c>
      <c r="O2855" t="s">
        <v>18690</v>
      </c>
      <c r="P2855" t="s">
        <v>106</v>
      </c>
      <c r="Q2855" t="s">
        <v>67</v>
      </c>
      <c r="R2855" t="s">
        <v>483</v>
      </c>
      <c r="S2855" s="194" t="s">
        <v>235</v>
      </c>
      <c r="T2855" t="s">
        <v>64</v>
      </c>
      <c r="U2855" t="s">
        <v>784</v>
      </c>
      <c r="V2855" t="s">
        <v>49</v>
      </c>
      <c r="W2855" t="s">
        <v>22897</v>
      </c>
      <c r="X2855" s="127">
        <v>25398</v>
      </c>
      <c r="Y2855" t="s">
        <v>22898</v>
      </c>
      <c r="Z2855" s="127">
        <v>44256</v>
      </c>
      <c r="AA2855" s="127">
        <v>44561</v>
      </c>
      <c r="AB2855" t="s">
        <v>2185</v>
      </c>
      <c r="AC2855" t="s">
        <v>6628</v>
      </c>
      <c r="AD2855" t="s">
        <v>40</v>
      </c>
    </row>
    <row r="2856" spans="1:30" x14ac:dyDescent="0.25">
      <c r="A2856" t="s">
        <v>18742</v>
      </c>
      <c r="B2856" t="s">
        <v>27</v>
      </c>
      <c r="C2856" t="s">
        <v>28</v>
      </c>
      <c r="D2856" t="s">
        <v>29</v>
      </c>
      <c r="E2856" t="s">
        <v>393</v>
      </c>
      <c r="F2856" t="s">
        <v>6007</v>
      </c>
      <c r="G2856" t="s">
        <v>6008</v>
      </c>
      <c r="H2856" t="s">
        <v>6342</v>
      </c>
      <c r="I2856" t="s">
        <v>6009</v>
      </c>
      <c r="J2856" t="s">
        <v>18742</v>
      </c>
      <c r="K2856" t="s">
        <v>31</v>
      </c>
      <c r="L2856" t="s">
        <v>31</v>
      </c>
      <c r="M2856" t="s">
        <v>42</v>
      </c>
      <c r="N2856" t="s">
        <v>61</v>
      </c>
      <c r="O2856" t="s">
        <v>18690</v>
      </c>
      <c r="P2856" t="s">
        <v>6970</v>
      </c>
      <c r="Q2856" t="s">
        <v>385</v>
      </c>
      <c r="R2856" t="s">
        <v>713</v>
      </c>
      <c r="S2856" s="194" t="s">
        <v>235</v>
      </c>
      <c r="T2856" t="s">
        <v>64</v>
      </c>
      <c r="U2856" t="s">
        <v>784</v>
      </c>
      <c r="V2856" t="s">
        <v>49</v>
      </c>
      <c r="W2856" t="s">
        <v>22899</v>
      </c>
      <c r="X2856" s="127">
        <v>27377</v>
      </c>
      <c r="Y2856" t="s">
        <v>22900</v>
      </c>
      <c r="Z2856" s="127">
        <v>44277</v>
      </c>
      <c r="AA2856" s="127">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18743</v>
      </c>
      <c r="X2857" s="127">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18744</v>
      </c>
      <c r="X2858" s="127">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18745</v>
      </c>
      <c r="X2859" s="127">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18746</v>
      </c>
      <c r="X2860" s="127">
        <v>24486</v>
      </c>
      <c r="Y2860" t="s">
        <v>6037</v>
      </c>
      <c r="Z2860" s="127">
        <v>44197</v>
      </c>
      <c r="AA2860" s="127">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18747</v>
      </c>
      <c r="X2861" s="127">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18748</v>
      </c>
      <c r="P2862" t="s">
        <v>219</v>
      </c>
      <c r="Q2862" t="s">
        <v>208</v>
      </c>
      <c r="R2862" t="s">
        <v>481</v>
      </c>
      <c r="S2862" s="194" t="s">
        <v>235</v>
      </c>
      <c r="T2862" t="s">
        <v>64</v>
      </c>
      <c r="U2862" t="s">
        <v>48</v>
      </c>
      <c r="V2862" t="s">
        <v>49</v>
      </c>
      <c r="W2862" t="s">
        <v>22901</v>
      </c>
      <c r="X2862" s="127">
        <v>27926</v>
      </c>
      <c r="Y2862" t="s">
        <v>22902</v>
      </c>
      <c r="Z2862" s="127">
        <v>44281</v>
      </c>
      <c r="AA2862" s="127">
        <v>44561</v>
      </c>
      <c r="AB2862" t="s">
        <v>38</v>
      </c>
      <c r="AC2862" t="s">
        <v>6628</v>
      </c>
      <c r="AD2862" t="s">
        <v>40</v>
      </c>
    </row>
    <row r="2863" spans="1:30" x14ac:dyDescent="0.25">
      <c r="A2863" t="s">
        <v>18749</v>
      </c>
      <c r="B2863" t="s">
        <v>425</v>
      </c>
      <c r="C2863" t="s">
        <v>28</v>
      </c>
      <c r="D2863" t="s">
        <v>29</v>
      </c>
      <c r="E2863" t="s">
        <v>234</v>
      </c>
      <c r="F2863" t="s">
        <v>6024</v>
      </c>
      <c r="G2863" t="s">
        <v>6025</v>
      </c>
      <c r="H2863" t="s">
        <v>6342</v>
      </c>
      <c r="I2863" t="s">
        <v>6026</v>
      </c>
      <c r="J2863" t="s">
        <v>18749</v>
      </c>
      <c r="K2863" t="s">
        <v>31</v>
      </c>
      <c r="L2863" t="s">
        <v>31</v>
      </c>
      <c r="M2863" t="s">
        <v>42</v>
      </c>
      <c r="N2863" t="s">
        <v>61</v>
      </c>
      <c r="O2863" t="s">
        <v>18690</v>
      </c>
      <c r="P2863" t="s">
        <v>193</v>
      </c>
      <c r="Q2863" t="s">
        <v>158</v>
      </c>
      <c r="R2863" t="s">
        <v>22903</v>
      </c>
      <c r="S2863" s="194" t="s">
        <v>235</v>
      </c>
      <c r="T2863" t="s">
        <v>64</v>
      </c>
      <c r="U2863" t="s">
        <v>784</v>
      </c>
      <c r="V2863" t="s">
        <v>49</v>
      </c>
      <c r="W2863" t="s">
        <v>22904</v>
      </c>
      <c r="X2863" s="127">
        <v>33844</v>
      </c>
      <c r="Y2863" t="s">
        <v>22905</v>
      </c>
      <c r="Z2863" s="127">
        <v>44470</v>
      </c>
      <c r="AA2863" s="127">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18714</v>
      </c>
      <c r="X2864" s="127">
        <v>24196</v>
      </c>
      <c r="Y2864" t="s">
        <v>5932</v>
      </c>
      <c r="Z2864" s="127">
        <v>44197</v>
      </c>
      <c r="AA2864" s="127">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22906</v>
      </c>
      <c r="S2865" s="194" t="s">
        <v>235</v>
      </c>
      <c r="T2865" t="s">
        <v>64</v>
      </c>
      <c r="U2865" t="s">
        <v>48</v>
      </c>
      <c r="V2865" t="s">
        <v>49</v>
      </c>
      <c r="W2865" t="s">
        <v>22907</v>
      </c>
      <c r="X2865" s="127">
        <v>27273</v>
      </c>
      <c r="Y2865" t="s">
        <v>22908</v>
      </c>
      <c r="Z2865" s="127">
        <v>44256</v>
      </c>
      <c r="AA2865" s="127">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18750</v>
      </c>
      <c r="X2866" s="127">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18751</v>
      </c>
      <c r="X2867" s="127">
        <v>22693</v>
      </c>
      <c r="Y2867" t="s">
        <v>5967</v>
      </c>
      <c r="AB2867" t="s">
        <v>38</v>
      </c>
      <c r="AC2867" t="s">
        <v>39</v>
      </c>
      <c r="AD2867" t="s">
        <v>40</v>
      </c>
    </row>
    <row r="2868" spans="1:30" x14ac:dyDescent="0.25">
      <c r="A2868" t="s">
        <v>18752</v>
      </c>
      <c r="B2868" t="s">
        <v>27</v>
      </c>
      <c r="C2868" t="s">
        <v>28</v>
      </c>
      <c r="D2868" t="s">
        <v>29</v>
      </c>
      <c r="E2868" t="s">
        <v>541</v>
      </c>
      <c r="F2868" t="s">
        <v>6041</v>
      </c>
      <c r="G2868" t="s">
        <v>6042</v>
      </c>
      <c r="H2868" t="s">
        <v>6342</v>
      </c>
      <c r="I2868" t="s">
        <v>15846</v>
      </c>
      <c r="J2868" t="s">
        <v>18752</v>
      </c>
      <c r="K2868" t="s">
        <v>31</v>
      </c>
      <c r="L2868" t="s">
        <v>31</v>
      </c>
      <c r="M2868" t="s">
        <v>42</v>
      </c>
      <c r="N2868" t="s">
        <v>61</v>
      </c>
      <c r="O2868" t="s">
        <v>18690</v>
      </c>
      <c r="P2868" t="s">
        <v>144</v>
      </c>
      <c r="Q2868" t="s">
        <v>106</v>
      </c>
      <c r="R2868" t="s">
        <v>6545</v>
      </c>
      <c r="S2868" s="194" t="s">
        <v>235</v>
      </c>
      <c r="T2868" t="s">
        <v>64</v>
      </c>
      <c r="U2868" t="s">
        <v>860</v>
      </c>
      <c r="V2868" t="s">
        <v>49</v>
      </c>
      <c r="W2868" t="s">
        <v>22909</v>
      </c>
      <c r="X2868" s="127">
        <v>27016</v>
      </c>
      <c r="Y2868" t="s">
        <v>22910</v>
      </c>
      <c r="Z2868" s="127">
        <v>44256</v>
      </c>
      <c r="AA2868" s="127">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18755</v>
      </c>
      <c r="S2869" t="str">
        <f t="shared" si="40"/>
        <v>VASQUEZ PONCE, RICHARD SATURNINO</v>
      </c>
      <c r="T2869" t="s">
        <v>47</v>
      </c>
      <c r="U2869" t="s">
        <v>48</v>
      </c>
      <c r="V2869" t="s">
        <v>49</v>
      </c>
      <c r="W2869" t="s">
        <v>18753</v>
      </c>
      <c r="X2869" s="127">
        <v>27727</v>
      </c>
      <c r="Y2869" t="s">
        <v>18754</v>
      </c>
      <c r="Z2869" s="127">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18756</v>
      </c>
      <c r="X2870" s="127">
        <v>20802</v>
      </c>
      <c r="Y2870" t="s">
        <v>5979</v>
      </c>
      <c r="AB2870" t="s">
        <v>38</v>
      </c>
      <c r="AC2870" t="s">
        <v>39</v>
      </c>
      <c r="AD2870" t="s">
        <v>40</v>
      </c>
    </row>
    <row r="2871" spans="1:30" x14ac:dyDescent="0.25">
      <c r="A2871" t="s">
        <v>18757</v>
      </c>
      <c r="B2871" t="s">
        <v>27</v>
      </c>
      <c r="C2871" t="s">
        <v>28</v>
      </c>
      <c r="D2871" t="s">
        <v>233</v>
      </c>
      <c r="E2871" t="s">
        <v>30</v>
      </c>
      <c r="F2871" t="s">
        <v>6351</v>
      </c>
      <c r="G2871" t="s">
        <v>6352</v>
      </c>
      <c r="H2871" t="s">
        <v>6342</v>
      </c>
      <c r="I2871" t="s">
        <v>15847</v>
      </c>
      <c r="J2871" t="s">
        <v>18757</v>
      </c>
      <c r="K2871" t="s">
        <v>31</v>
      </c>
      <c r="L2871" t="s">
        <v>31</v>
      </c>
      <c r="M2871" t="s">
        <v>42</v>
      </c>
      <c r="N2871" t="s">
        <v>61</v>
      </c>
      <c r="O2871" t="s">
        <v>18690</v>
      </c>
      <c r="P2871" t="s">
        <v>93</v>
      </c>
      <c r="Q2871" t="s">
        <v>58</v>
      </c>
      <c r="R2871" t="s">
        <v>795</v>
      </c>
      <c r="S2871" s="194" t="s">
        <v>235</v>
      </c>
      <c r="T2871" t="s">
        <v>64</v>
      </c>
      <c r="U2871" t="s">
        <v>860</v>
      </c>
      <c r="V2871" t="s">
        <v>49</v>
      </c>
      <c r="W2871" t="s">
        <v>22911</v>
      </c>
      <c r="X2871" s="127">
        <v>28181</v>
      </c>
      <c r="Y2871" t="s">
        <v>22912</v>
      </c>
      <c r="Z2871" s="127">
        <v>44295</v>
      </c>
      <c r="AA2871" s="127">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18758</v>
      </c>
      <c r="X2872" s="127">
        <v>24939</v>
      </c>
      <c r="Y2872" t="s">
        <v>14309</v>
      </c>
      <c r="Z2872" s="127">
        <v>43525</v>
      </c>
      <c r="AA2872" s="127">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18759</v>
      </c>
      <c r="X2873" s="127">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18760</v>
      </c>
      <c r="X2874" s="127">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22913</v>
      </c>
      <c r="S2875" s="194" t="s">
        <v>235</v>
      </c>
      <c r="T2875" t="s">
        <v>64</v>
      </c>
      <c r="U2875" t="s">
        <v>48</v>
      </c>
      <c r="V2875" t="s">
        <v>49</v>
      </c>
      <c r="W2875" t="s">
        <v>22914</v>
      </c>
      <c r="X2875" s="127">
        <v>34028</v>
      </c>
      <c r="Y2875" t="s">
        <v>22915</v>
      </c>
      <c r="Z2875" s="127">
        <v>44281</v>
      </c>
      <c r="AA2875" s="127">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22916</v>
      </c>
      <c r="S2876" s="194" t="s">
        <v>235</v>
      </c>
      <c r="T2876" t="s">
        <v>64</v>
      </c>
      <c r="U2876" t="s">
        <v>48</v>
      </c>
      <c r="V2876" t="s">
        <v>49</v>
      </c>
      <c r="W2876" t="s">
        <v>22917</v>
      </c>
      <c r="X2876" s="127">
        <v>27483</v>
      </c>
      <c r="Y2876" t="s">
        <v>22918</v>
      </c>
      <c r="Z2876" s="127">
        <v>44256</v>
      </c>
      <c r="AA2876" s="127">
        <v>44561</v>
      </c>
      <c r="AB2876" t="s">
        <v>38</v>
      </c>
      <c r="AC2876" t="s">
        <v>6628</v>
      </c>
      <c r="AD2876" t="s">
        <v>40</v>
      </c>
    </row>
    <row r="2877" spans="1:30" x14ac:dyDescent="0.25">
      <c r="A2877" t="s">
        <v>18761</v>
      </c>
      <c r="B2877" t="s">
        <v>27</v>
      </c>
      <c r="C2877" t="s">
        <v>28</v>
      </c>
      <c r="D2877" t="s">
        <v>29</v>
      </c>
      <c r="E2877" t="s">
        <v>30</v>
      </c>
      <c r="F2877" t="s">
        <v>14305</v>
      </c>
      <c r="G2877" t="s">
        <v>14306</v>
      </c>
      <c r="H2877" t="s">
        <v>14307</v>
      </c>
      <c r="I2877" t="s">
        <v>14308</v>
      </c>
      <c r="J2877" t="s">
        <v>18761</v>
      </c>
      <c r="K2877" t="s">
        <v>773</v>
      </c>
      <c r="L2877" t="s">
        <v>6405</v>
      </c>
      <c r="M2877" t="s">
        <v>18762</v>
      </c>
      <c r="N2877" t="s">
        <v>61</v>
      </c>
      <c r="O2877" t="s">
        <v>16096</v>
      </c>
      <c r="P2877" t="s">
        <v>294</v>
      </c>
      <c r="Q2877" t="s">
        <v>75</v>
      </c>
      <c r="R2877" t="s">
        <v>22919</v>
      </c>
      <c r="S2877" s="194" t="s">
        <v>235</v>
      </c>
      <c r="T2877" t="s">
        <v>775</v>
      </c>
      <c r="U2877" t="s">
        <v>776</v>
      </c>
      <c r="V2877" t="s">
        <v>49</v>
      </c>
      <c r="W2877" t="s">
        <v>22920</v>
      </c>
      <c r="X2877" s="127">
        <v>30460</v>
      </c>
      <c r="Y2877" t="s">
        <v>258</v>
      </c>
      <c r="Z2877" s="127">
        <v>44197</v>
      </c>
      <c r="AA2877" s="127">
        <v>44561</v>
      </c>
      <c r="AB2877" t="s">
        <v>119</v>
      </c>
      <c r="AC2877" t="s">
        <v>777</v>
      </c>
      <c r="AD2877" t="s">
        <v>40</v>
      </c>
    </row>
    <row r="2878" spans="1:30" x14ac:dyDescent="0.25">
      <c r="A2878" t="s">
        <v>18763</v>
      </c>
      <c r="B2878" t="s">
        <v>27</v>
      </c>
      <c r="C2878" t="s">
        <v>28</v>
      </c>
      <c r="D2878" t="s">
        <v>29</v>
      </c>
      <c r="E2878" t="s">
        <v>30</v>
      </c>
      <c r="F2878" t="s">
        <v>14305</v>
      </c>
      <c r="G2878" t="s">
        <v>14306</v>
      </c>
      <c r="H2878" t="s">
        <v>14307</v>
      </c>
      <c r="I2878" t="s">
        <v>14308</v>
      </c>
      <c r="J2878" t="s">
        <v>18763</v>
      </c>
      <c r="K2878" t="s">
        <v>773</v>
      </c>
      <c r="L2878" t="s">
        <v>6405</v>
      </c>
      <c r="M2878" t="s">
        <v>18762</v>
      </c>
      <c r="N2878" t="s">
        <v>61</v>
      </c>
      <c r="O2878" t="s">
        <v>16096</v>
      </c>
      <c r="P2878" t="s">
        <v>296</v>
      </c>
      <c r="Q2878" t="s">
        <v>158</v>
      </c>
      <c r="R2878" t="s">
        <v>22921</v>
      </c>
      <c r="S2878" s="194" t="s">
        <v>235</v>
      </c>
      <c r="T2878" t="s">
        <v>775</v>
      </c>
      <c r="U2878" t="s">
        <v>776</v>
      </c>
      <c r="V2878" t="s">
        <v>49</v>
      </c>
      <c r="W2878" t="s">
        <v>22922</v>
      </c>
      <c r="X2878" s="127">
        <v>35785</v>
      </c>
      <c r="Y2878" t="s">
        <v>22923</v>
      </c>
      <c r="Z2878" s="127">
        <v>44333</v>
      </c>
      <c r="AA2878" s="127">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18764</v>
      </c>
      <c r="X2879" s="127">
        <v>28501</v>
      </c>
      <c r="Y2879" t="s">
        <v>14324</v>
      </c>
      <c r="AB2879" t="s">
        <v>38</v>
      </c>
      <c r="AC2879" t="s">
        <v>39</v>
      </c>
      <c r="AD2879" t="s">
        <v>40</v>
      </c>
    </row>
    <row r="2880" spans="1:30" x14ac:dyDescent="0.25">
      <c r="A2880" t="s">
        <v>18765</v>
      </c>
      <c r="B2880" t="s">
        <v>27</v>
      </c>
      <c r="C2880" t="s">
        <v>7257</v>
      </c>
      <c r="D2880" t="s">
        <v>233</v>
      </c>
      <c r="E2880" t="s">
        <v>541</v>
      </c>
      <c r="F2880" t="s">
        <v>14319</v>
      </c>
      <c r="G2880" t="s">
        <v>14320</v>
      </c>
      <c r="H2880" t="s">
        <v>14307</v>
      </c>
      <c r="I2880" t="s">
        <v>14321</v>
      </c>
      <c r="J2880" t="s">
        <v>18765</v>
      </c>
      <c r="K2880" t="s">
        <v>773</v>
      </c>
      <c r="L2880" t="s">
        <v>6405</v>
      </c>
      <c r="M2880" t="s">
        <v>18766</v>
      </c>
      <c r="N2880" t="s">
        <v>61</v>
      </c>
      <c r="O2880" t="s">
        <v>16096</v>
      </c>
      <c r="P2880" t="s">
        <v>318</v>
      </c>
      <c r="Q2880" t="s">
        <v>76</v>
      </c>
      <c r="R2880" t="s">
        <v>22924</v>
      </c>
      <c r="S2880" s="194" t="s">
        <v>235</v>
      </c>
      <c r="T2880" t="s">
        <v>775</v>
      </c>
      <c r="U2880" t="s">
        <v>776</v>
      </c>
      <c r="V2880" t="s">
        <v>49</v>
      </c>
      <c r="W2880" t="s">
        <v>22925</v>
      </c>
      <c r="X2880" s="127">
        <v>31163</v>
      </c>
      <c r="Y2880" t="s">
        <v>258</v>
      </c>
      <c r="Z2880" s="127">
        <v>44256</v>
      </c>
      <c r="AA2880" s="127">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18767</v>
      </c>
      <c r="X2881" s="127">
        <v>23443</v>
      </c>
      <c r="Y2881" t="s">
        <v>14331</v>
      </c>
      <c r="Z2881" s="127">
        <v>43374</v>
      </c>
      <c r="AA2881" s="127">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22926</v>
      </c>
      <c r="R2882" t="s">
        <v>22927</v>
      </c>
      <c r="S2882" s="194" t="s">
        <v>235</v>
      </c>
      <c r="T2882" t="s">
        <v>64</v>
      </c>
      <c r="U2882" t="s">
        <v>48</v>
      </c>
      <c r="V2882" t="s">
        <v>49</v>
      </c>
      <c r="W2882" t="s">
        <v>22928</v>
      </c>
      <c r="X2882" s="127">
        <v>33045</v>
      </c>
      <c r="Y2882" t="s">
        <v>22929</v>
      </c>
      <c r="Z2882" s="127">
        <v>44256</v>
      </c>
      <c r="AA2882" s="127">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22930</v>
      </c>
      <c r="S2883" s="194" t="s">
        <v>235</v>
      </c>
      <c r="T2883" t="s">
        <v>64</v>
      </c>
      <c r="U2883" t="s">
        <v>48</v>
      </c>
      <c r="V2883" t="s">
        <v>49</v>
      </c>
      <c r="W2883" t="s">
        <v>22931</v>
      </c>
      <c r="X2883" s="127">
        <v>29138</v>
      </c>
      <c r="Y2883" t="s">
        <v>22932</v>
      </c>
      <c r="Z2883" s="127">
        <v>44256</v>
      </c>
      <c r="AA2883" s="127">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18768</v>
      </c>
      <c r="X2884" s="127">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22933</v>
      </c>
      <c r="S2885" s="194" t="s">
        <v>235</v>
      </c>
      <c r="T2885" t="s">
        <v>64</v>
      </c>
      <c r="U2885" t="s">
        <v>48</v>
      </c>
      <c r="V2885" t="s">
        <v>49</v>
      </c>
      <c r="W2885" t="s">
        <v>22934</v>
      </c>
      <c r="X2885" s="127">
        <v>25962</v>
      </c>
      <c r="Y2885" t="s">
        <v>22935</v>
      </c>
      <c r="Z2885" s="127">
        <v>44256</v>
      </c>
      <c r="AA2885" s="127">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18769</v>
      </c>
      <c r="X2886" s="127">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94" t="s">
        <v>235</v>
      </c>
      <c r="T2887" t="s">
        <v>64</v>
      </c>
      <c r="U2887" t="s">
        <v>48</v>
      </c>
      <c r="V2887" t="s">
        <v>49</v>
      </c>
      <c r="W2887" t="s">
        <v>22936</v>
      </c>
      <c r="X2887" s="127">
        <v>29097</v>
      </c>
      <c r="Y2887" t="s">
        <v>22937</v>
      </c>
      <c r="Z2887" s="127">
        <v>44256</v>
      </c>
      <c r="AA2887" s="127">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94" t="s">
        <v>235</v>
      </c>
      <c r="T2888" t="s">
        <v>64</v>
      </c>
      <c r="U2888" t="s">
        <v>48</v>
      </c>
      <c r="V2888" t="s">
        <v>49</v>
      </c>
      <c r="W2888" t="s">
        <v>22938</v>
      </c>
      <c r="X2888" s="127">
        <v>26971</v>
      </c>
      <c r="Y2888" t="s">
        <v>22939</v>
      </c>
      <c r="Z2888" s="127">
        <v>44256</v>
      </c>
      <c r="AA2888" s="127">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94" t="s">
        <v>235</v>
      </c>
      <c r="T2889" t="s">
        <v>64</v>
      </c>
      <c r="U2889" t="s">
        <v>48</v>
      </c>
      <c r="V2889" t="s">
        <v>49</v>
      </c>
      <c r="W2889" t="s">
        <v>22940</v>
      </c>
      <c r="X2889" s="127">
        <v>28110</v>
      </c>
      <c r="Y2889" t="s">
        <v>22941</v>
      </c>
      <c r="Z2889" s="127">
        <v>44256</v>
      </c>
      <c r="AA2889" s="127">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94" t="s">
        <v>235</v>
      </c>
      <c r="T2890" t="s">
        <v>18770</v>
      </c>
      <c r="U2890" t="s">
        <v>48</v>
      </c>
      <c r="V2890" t="s">
        <v>49</v>
      </c>
      <c r="W2890" t="s">
        <v>22942</v>
      </c>
      <c r="X2890" s="127">
        <v>24923</v>
      </c>
      <c r="Y2890" t="s">
        <v>22943</v>
      </c>
      <c r="Z2890" s="127">
        <v>44256</v>
      </c>
      <c r="AA2890" s="127">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18771</v>
      </c>
      <c r="X2891" s="127">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22944</v>
      </c>
      <c r="Q2892" t="s">
        <v>133</v>
      </c>
      <c r="R2892" t="s">
        <v>22945</v>
      </c>
      <c r="S2892" s="194" t="s">
        <v>235</v>
      </c>
      <c r="T2892" t="s">
        <v>64</v>
      </c>
      <c r="U2892" t="s">
        <v>48</v>
      </c>
      <c r="V2892" t="s">
        <v>49</v>
      </c>
      <c r="W2892" t="s">
        <v>22946</v>
      </c>
      <c r="X2892" s="127">
        <v>29376</v>
      </c>
      <c r="Y2892" t="s">
        <v>22947</v>
      </c>
      <c r="Z2892" s="127">
        <v>44256</v>
      </c>
      <c r="AA2892" s="127">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16184</v>
      </c>
      <c r="W2893" t="s">
        <v>18772</v>
      </c>
      <c r="X2893" s="127">
        <v>23110</v>
      </c>
      <c r="Y2893" t="s">
        <v>14356</v>
      </c>
      <c r="Z2893" s="127">
        <v>44317</v>
      </c>
      <c r="AA2893" s="127">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18773</v>
      </c>
      <c r="P2894" t="s">
        <v>158</v>
      </c>
      <c r="Q2894" t="s">
        <v>715</v>
      </c>
      <c r="R2894" t="s">
        <v>22223</v>
      </c>
      <c r="S2894" s="194" t="s">
        <v>235</v>
      </c>
      <c r="T2894" t="s">
        <v>64</v>
      </c>
      <c r="U2894" t="s">
        <v>48</v>
      </c>
      <c r="V2894" t="s">
        <v>49</v>
      </c>
      <c r="W2894" t="s">
        <v>22948</v>
      </c>
      <c r="X2894" s="127">
        <v>29176</v>
      </c>
      <c r="Y2894" t="s">
        <v>22949</v>
      </c>
      <c r="Z2894" s="127">
        <v>44317</v>
      </c>
      <c r="AA2894" s="127">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18774</v>
      </c>
      <c r="X2895" s="127">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22950</v>
      </c>
      <c r="S2896" s="194" t="s">
        <v>235</v>
      </c>
      <c r="T2896" t="s">
        <v>41</v>
      </c>
      <c r="U2896" t="s">
        <v>48</v>
      </c>
      <c r="V2896" t="s">
        <v>49</v>
      </c>
      <c r="W2896" t="s">
        <v>22951</v>
      </c>
      <c r="X2896" s="127">
        <v>25873</v>
      </c>
      <c r="Y2896" t="s">
        <v>22952</v>
      </c>
      <c r="Z2896" s="127">
        <v>44256</v>
      </c>
      <c r="AA2896" s="127">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22953</v>
      </c>
      <c r="S2897" s="194" t="s">
        <v>235</v>
      </c>
      <c r="T2897" t="s">
        <v>41</v>
      </c>
      <c r="U2897" t="s">
        <v>48</v>
      </c>
      <c r="V2897" t="s">
        <v>49</v>
      </c>
      <c r="W2897" t="s">
        <v>22954</v>
      </c>
      <c r="X2897" s="127">
        <v>23782</v>
      </c>
      <c r="Y2897" t="s">
        <v>22955</v>
      </c>
      <c r="Z2897" s="127">
        <v>44256</v>
      </c>
      <c r="AA2897" s="127">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18775</v>
      </c>
      <c r="X2898" s="127">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18776</v>
      </c>
      <c r="X2899" s="127">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18777</v>
      </c>
      <c r="X2900" s="127">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18778</v>
      </c>
      <c r="X2901" s="127">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18779</v>
      </c>
      <c r="X2902" s="127">
        <v>25317</v>
      </c>
      <c r="Y2902" t="s">
        <v>14384</v>
      </c>
      <c r="Z2902" s="127">
        <v>44197</v>
      </c>
      <c r="AA2902" s="127">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18780</v>
      </c>
      <c r="X2903" s="127">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94" t="s">
        <v>235</v>
      </c>
      <c r="T2904" t="s">
        <v>64</v>
      </c>
      <c r="U2904" t="s">
        <v>48</v>
      </c>
      <c r="V2904" t="s">
        <v>49</v>
      </c>
      <c r="W2904" t="s">
        <v>22956</v>
      </c>
      <c r="X2904" s="127">
        <v>31605</v>
      </c>
      <c r="Y2904" t="s">
        <v>22957</v>
      </c>
      <c r="Z2904" s="127">
        <v>44256</v>
      </c>
      <c r="AA2904" s="127">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94" t="s">
        <v>235</v>
      </c>
      <c r="T2905" t="s">
        <v>64</v>
      </c>
      <c r="U2905" t="s">
        <v>48</v>
      </c>
      <c r="V2905" t="s">
        <v>49</v>
      </c>
      <c r="W2905" t="s">
        <v>22958</v>
      </c>
      <c r="X2905" s="127">
        <v>28371</v>
      </c>
      <c r="Y2905" t="s">
        <v>22959</v>
      </c>
      <c r="Z2905" s="127">
        <v>44512</v>
      </c>
      <c r="AA2905" s="127">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94" t="s">
        <v>235</v>
      </c>
      <c r="T2906" t="s">
        <v>64</v>
      </c>
      <c r="U2906" t="s">
        <v>48</v>
      </c>
      <c r="V2906" t="s">
        <v>49</v>
      </c>
      <c r="W2906" t="s">
        <v>22960</v>
      </c>
      <c r="X2906" s="127">
        <v>30777</v>
      </c>
      <c r="Y2906" t="s">
        <v>22961</v>
      </c>
      <c r="Z2906" s="127">
        <v>44431</v>
      </c>
      <c r="AA2906" s="127">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18781</v>
      </c>
      <c r="X2907" s="127">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94" t="s">
        <v>235</v>
      </c>
      <c r="T2908" t="s">
        <v>64</v>
      </c>
      <c r="U2908" t="s">
        <v>48</v>
      </c>
      <c r="V2908" t="s">
        <v>49</v>
      </c>
      <c r="W2908" t="s">
        <v>22962</v>
      </c>
      <c r="X2908" s="127">
        <v>29690</v>
      </c>
      <c r="Y2908" t="s">
        <v>22963</v>
      </c>
      <c r="Z2908" s="127">
        <v>44256</v>
      </c>
      <c r="AA2908" s="127">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94" t="s">
        <v>235</v>
      </c>
      <c r="T2909" t="s">
        <v>41</v>
      </c>
      <c r="U2909" t="s">
        <v>48</v>
      </c>
      <c r="V2909" t="s">
        <v>49</v>
      </c>
      <c r="W2909" t="s">
        <v>22964</v>
      </c>
      <c r="X2909" s="127">
        <v>24469</v>
      </c>
      <c r="Y2909" t="s">
        <v>22965</v>
      </c>
      <c r="Z2909" s="127">
        <v>44256</v>
      </c>
      <c r="AA2909" s="127">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18782</v>
      </c>
      <c r="X2910" s="127">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18783</v>
      </c>
      <c r="X2911" s="127">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18784</v>
      </c>
      <c r="X2912" s="127">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18785</v>
      </c>
      <c r="X2913" s="127">
        <v>25700</v>
      </c>
      <c r="Y2913" t="s">
        <v>14413</v>
      </c>
      <c r="AB2913" t="s">
        <v>38</v>
      </c>
      <c r="AC2913" t="s">
        <v>95</v>
      </c>
      <c r="AD2913" t="s">
        <v>40</v>
      </c>
    </row>
    <row r="2914" spans="1:30" x14ac:dyDescent="0.25">
      <c r="A2914" t="s">
        <v>18786</v>
      </c>
      <c r="B2914" t="s">
        <v>27</v>
      </c>
      <c r="C2914" t="s">
        <v>28</v>
      </c>
      <c r="D2914" t="s">
        <v>29</v>
      </c>
      <c r="E2914" t="s">
        <v>30</v>
      </c>
      <c r="F2914" t="s">
        <v>14379</v>
      </c>
      <c r="G2914" t="s">
        <v>14380</v>
      </c>
      <c r="H2914" t="s">
        <v>14328</v>
      </c>
      <c r="I2914" t="s">
        <v>14381</v>
      </c>
      <c r="J2914" t="s">
        <v>18786</v>
      </c>
      <c r="K2914" t="s">
        <v>773</v>
      </c>
      <c r="L2914" t="s">
        <v>6405</v>
      </c>
      <c r="M2914" t="s">
        <v>18787</v>
      </c>
      <c r="N2914" t="s">
        <v>61</v>
      </c>
      <c r="O2914" t="s">
        <v>16096</v>
      </c>
      <c r="P2914" t="s">
        <v>14015</v>
      </c>
      <c r="Q2914" t="s">
        <v>401</v>
      </c>
      <c r="R2914" t="s">
        <v>22966</v>
      </c>
      <c r="S2914" s="194" t="s">
        <v>235</v>
      </c>
      <c r="T2914" t="s">
        <v>775</v>
      </c>
      <c r="U2914" t="s">
        <v>776</v>
      </c>
      <c r="V2914" t="s">
        <v>49</v>
      </c>
      <c r="W2914" t="s">
        <v>22967</v>
      </c>
      <c r="X2914" s="127">
        <v>27725</v>
      </c>
      <c r="Y2914" t="s">
        <v>258</v>
      </c>
      <c r="Z2914" s="127">
        <v>44256</v>
      </c>
      <c r="AA2914" s="127">
        <v>44561</v>
      </c>
      <c r="AB2914" t="s">
        <v>119</v>
      </c>
      <c r="AC2914" t="s">
        <v>777</v>
      </c>
      <c r="AD2914" t="s">
        <v>40</v>
      </c>
    </row>
    <row r="2915" spans="1:30" x14ac:dyDescent="0.25">
      <c r="A2915" t="s">
        <v>18788</v>
      </c>
      <c r="B2915" t="s">
        <v>27</v>
      </c>
      <c r="C2915" t="s">
        <v>28</v>
      </c>
      <c r="D2915" t="s">
        <v>29</v>
      </c>
      <c r="E2915" t="s">
        <v>30</v>
      </c>
      <c r="F2915" t="s">
        <v>14379</v>
      </c>
      <c r="G2915" t="s">
        <v>14380</v>
      </c>
      <c r="H2915" t="s">
        <v>14328</v>
      </c>
      <c r="I2915" t="s">
        <v>14381</v>
      </c>
      <c r="J2915" t="s">
        <v>18788</v>
      </c>
      <c r="K2915" t="s">
        <v>773</v>
      </c>
      <c r="L2915" t="s">
        <v>6405</v>
      </c>
      <c r="M2915" t="s">
        <v>18789</v>
      </c>
      <c r="N2915" t="s">
        <v>61</v>
      </c>
      <c r="O2915" t="s">
        <v>16096</v>
      </c>
      <c r="P2915" t="s">
        <v>218</v>
      </c>
      <c r="Q2915" t="s">
        <v>150</v>
      </c>
      <c r="R2915" t="s">
        <v>22968</v>
      </c>
      <c r="S2915" s="194" t="s">
        <v>235</v>
      </c>
      <c r="T2915" t="s">
        <v>775</v>
      </c>
      <c r="U2915" t="s">
        <v>776</v>
      </c>
      <c r="V2915" t="s">
        <v>49</v>
      </c>
      <c r="W2915" t="s">
        <v>22969</v>
      </c>
      <c r="X2915" s="127">
        <v>33641</v>
      </c>
      <c r="Y2915" t="s">
        <v>22970</v>
      </c>
      <c r="Z2915" s="127">
        <v>44333</v>
      </c>
      <c r="AA2915" s="127">
        <v>44561</v>
      </c>
      <c r="AB2915" t="s">
        <v>119</v>
      </c>
      <c r="AC2915" t="s">
        <v>777</v>
      </c>
      <c r="AD2915" t="s">
        <v>40</v>
      </c>
    </row>
    <row r="2916" spans="1:30" x14ac:dyDescent="0.25">
      <c r="A2916" t="s">
        <v>18790</v>
      </c>
      <c r="B2916" t="s">
        <v>27</v>
      </c>
      <c r="C2916" t="s">
        <v>28</v>
      </c>
      <c r="D2916" t="s">
        <v>29</v>
      </c>
      <c r="E2916" t="s">
        <v>30</v>
      </c>
      <c r="F2916" t="s">
        <v>14379</v>
      </c>
      <c r="G2916" t="s">
        <v>14380</v>
      </c>
      <c r="H2916" t="s">
        <v>14328</v>
      </c>
      <c r="I2916" t="s">
        <v>14381</v>
      </c>
      <c r="J2916" t="s">
        <v>18790</v>
      </c>
      <c r="K2916" t="s">
        <v>773</v>
      </c>
      <c r="L2916" t="s">
        <v>6405</v>
      </c>
      <c r="M2916" t="s">
        <v>18791</v>
      </c>
      <c r="N2916" t="s">
        <v>61</v>
      </c>
      <c r="O2916" t="s">
        <v>16096</v>
      </c>
      <c r="P2916" t="s">
        <v>156</v>
      </c>
      <c r="Q2916" t="s">
        <v>156</v>
      </c>
      <c r="R2916" t="s">
        <v>22971</v>
      </c>
      <c r="S2916" s="194" t="s">
        <v>235</v>
      </c>
      <c r="T2916" t="s">
        <v>775</v>
      </c>
      <c r="U2916" t="s">
        <v>776</v>
      </c>
      <c r="V2916" t="s">
        <v>49</v>
      </c>
      <c r="W2916" t="s">
        <v>22972</v>
      </c>
      <c r="X2916" s="127">
        <v>34498</v>
      </c>
      <c r="Y2916" t="s">
        <v>22973</v>
      </c>
      <c r="Z2916" s="127">
        <v>44348</v>
      </c>
      <c r="AA2916" s="127">
        <v>44561</v>
      </c>
      <c r="AB2916" t="s">
        <v>119</v>
      </c>
      <c r="AC2916" t="s">
        <v>777</v>
      </c>
      <c r="AD2916" t="s">
        <v>40</v>
      </c>
    </row>
    <row r="2917" spans="1:30" x14ac:dyDescent="0.25">
      <c r="A2917" t="s">
        <v>18792</v>
      </c>
      <c r="B2917" t="s">
        <v>27</v>
      </c>
      <c r="C2917" t="s">
        <v>28</v>
      </c>
      <c r="D2917" t="s">
        <v>29</v>
      </c>
      <c r="E2917" t="s">
        <v>30</v>
      </c>
      <c r="F2917" t="s">
        <v>14379</v>
      </c>
      <c r="G2917" t="s">
        <v>14380</v>
      </c>
      <c r="H2917" t="s">
        <v>14328</v>
      </c>
      <c r="I2917" t="s">
        <v>14381</v>
      </c>
      <c r="J2917" t="s">
        <v>18792</v>
      </c>
      <c r="K2917" t="s">
        <v>773</v>
      </c>
      <c r="L2917" t="s">
        <v>6405</v>
      </c>
      <c r="M2917" t="s">
        <v>18791</v>
      </c>
      <c r="N2917" t="s">
        <v>61</v>
      </c>
      <c r="O2917" t="s">
        <v>16096</v>
      </c>
      <c r="P2917" t="s">
        <v>642</v>
      </c>
      <c r="Q2917" t="s">
        <v>642</v>
      </c>
      <c r="R2917" t="s">
        <v>22974</v>
      </c>
      <c r="S2917" s="194" t="s">
        <v>235</v>
      </c>
      <c r="T2917" t="s">
        <v>775</v>
      </c>
      <c r="U2917" t="s">
        <v>776</v>
      </c>
      <c r="V2917" t="s">
        <v>49</v>
      </c>
      <c r="W2917" t="s">
        <v>22975</v>
      </c>
      <c r="X2917" s="127">
        <v>26905</v>
      </c>
      <c r="Y2917" t="s">
        <v>258</v>
      </c>
      <c r="Z2917" s="127">
        <v>44256</v>
      </c>
      <c r="AA2917" s="127">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18793</v>
      </c>
      <c r="X2918" s="127">
        <v>25996</v>
      </c>
      <c r="Y2918" t="s">
        <v>2506</v>
      </c>
      <c r="Z2918" s="127">
        <v>43525</v>
      </c>
      <c r="AA2918" s="127">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18794</v>
      </c>
      <c r="X2919" s="127">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22976</v>
      </c>
      <c r="Q2920" t="s">
        <v>255</v>
      </c>
      <c r="R2920" t="s">
        <v>185</v>
      </c>
      <c r="S2920" s="194" t="s">
        <v>235</v>
      </c>
      <c r="T2920" t="s">
        <v>64</v>
      </c>
      <c r="U2920" t="s">
        <v>48</v>
      </c>
      <c r="V2920" t="s">
        <v>49</v>
      </c>
      <c r="W2920" t="s">
        <v>22977</v>
      </c>
      <c r="X2920" s="127">
        <v>32430</v>
      </c>
      <c r="Y2920" t="s">
        <v>22978</v>
      </c>
      <c r="Z2920" s="127">
        <v>44256</v>
      </c>
      <c r="AA2920" s="127">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18795</v>
      </c>
      <c r="X2921" s="127">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94" t="s">
        <v>235</v>
      </c>
      <c r="T2922" t="s">
        <v>64</v>
      </c>
      <c r="U2922" t="s">
        <v>48</v>
      </c>
      <c r="V2922" t="s">
        <v>49</v>
      </c>
      <c r="W2922" t="s">
        <v>22979</v>
      </c>
      <c r="X2922" s="127">
        <v>32594</v>
      </c>
      <c r="Y2922" t="s">
        <v>22980</v>
      </c>
      <c r="Z2922" s="127">
        <v>44256</v>
      </c>
      <c r="AA2922" s="127">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16184</v>
      </c>
      <c r="W2923" t="s">
        <v>18796</v>
      </c>
      <c r="X2923" s="127">
        <v>22493</v>
      </c>
      <c r="Y2923" t="s">
        <v>1075</v>
      </c>
      <c r="Z2923" s="127">
        <v>44524</v>
      </c>
      <c r="AA2923" s="127">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18797</v>
      </c>
      <c r="P2924" t="s">
        <v>778</v>
      </c>
      <c r="Q2924" t="s">
        <v>608</v>
      </c>
      <c r="R2924" t="s">
        <v>22981</v>
      </c>
      <c r="S2924" s="194" t="s">
        <v>235</v>
      </c>
      <c r="T2924" t="s">
        <v>64</v>
      </c>
      <c r="U2924" t="s">
        <v>48</v>
      </c>
      <c r="V2924" t="s">
        <v>49</v>
      </c>
      <c r="W2924" t="s">
        <v>22982</v>
      </c>
      <c r="X2924" s="127">
        <v>30855</v>
      </c>
      <c r="Y2924" t="s">
        <v>22983</v>
      </c>
      <c r="Z2924" s="127">
        <v>44524</v>
      </c>
      <c r="AA2924" s="127">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94" t="s">
        <v>235</v>
      </c>
      <c r="T2925" t="s">
        <v>64</v>
      </c>
      <c r="U2925" t="s">
        <v>48</v>
      </c>
      <c r="V2925" t="s">
        <v>49</v>
      </c>
      <c r="W2925" t="s">
        <v>22984</v>
      </c>
      <c r="X2925" s="127">
        <v>28754</v>
      </c>
      <c r="Y2925" t="s">
        <v>22985</v>
      </c>
      <c r="Z2925" s="127">
        <v>44256</v>
      </c>
      <c r="AA2925" s="127">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18798</v>
      </c>
      <c r="X2926" s="127">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18799</v>
      </c>
      <c r="P2927" t="s">
        <v>193</v>
      </c>
      <c r="Q2927" t="s">
        <v>133</v>
      </c>
      <c r="R2927" t="s">
        <v>22986</v>
      </c>
      <c r="S2927" s="194" t="s">
        <v>235</v>
      </c>
      <c r="T2927" t="s">
        <v>64</v>
      </c>
      <c r="U2927" t="s">
        <v>48</v>
      </c>
      <c r="V2927" t="s">
        <v>49</v>
      </c>
      <c r="W2927" t="s">
        <v>22987</v>
      </c>
      <c r="X2927" s="127">
        <v>31302</v>
      </c>
      <c r="Y2927" t="s">
        <v>22988</v>
      </c>
      <c r="Z2927" s="127">
        <v>44524</v>
      </c>
      <c r="AA2927" s="127">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16184</v>
      </c>
      <c r="W2928" t="s">
        <v>18800</v>
      </c>
      <c r="X2928" s="127">
        <v>24513</v>
      </c>
      <c r="Y2928" t="s">
        <v>1081</v>
      </c>
      <c r="Z2928" s="127">
        <v>44524</v>
      </c>
      <c r="AA2928" s="127">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18801</v>
      </c>
      <c r="X2929" s="127">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22989</v>
      </c>
      <c r="Q2930" t="s">
        <v>22990</v>
      </c>
      <c r="R2930" t="s">
        <v>22991</v>
      </c>
      <c r="S2930" s="194" t="s">
        <v>235</v>
      </c>
      <c r="T2930" t="s">
        <v>64</v>
      </c>
      <c r="U2930" t="s">
        <v>48</v>
      </c>
      <c r="V2930" t="s">
        <v>49</v>
      </c>
      <c r="W2930" t="s">
        <v>22992</v>
      </c>
      <c r="X2930" s="127">
        <v>32675</v>
      </c>
      <c r="Y2930" t="s">
        <v>22993</v>
      </c>
      <c r="Z2930" s="127">
        <v>44256</v>
      </c>
      <c r="AA2930" s="127">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18802</v>
      </c>
      <c r="X2931" s="127">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18803</v>
      </c>
      <c r="X2932" s="127">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18804</v>
      </c>
      <c r="X2933" s="127">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18805</v>
      </c>
      <c r="X2934" s="127">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22994</v>
      </c>
      <c r="S2935" s="194" t="s">
        <v>235</v>
      </c>
      <c r="T2935" t="s">
        <v>64</v>
      </c>
      <c r="U2935" t="s">
        <v>48</v>
      </c>
      <c r="V2935" t="s">
        <v>49</v>
      </c>
      <c r="W2935" t="s">
        <v>22995</v>
      </c>
      <c r="X2935" s="127">
        <v>28531</v>
      </c>
      <c r="Y2935" t="s">
        <v>22996</v>
      </c>
      <c r="Z2935" s="127">
        <v>44256</v>
      </c>
      <c r="AA2935" s="127">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18806</v>
      </c>
      <c r="X2936" s="127">
        <v>23724</v>
      </c>
      <c r="Y2936" t="s">
        <v>5074</v>
      </c>
      <c r="AB2936" t="s">
        <v>38</v>
      </c>
      <c r="AC2936" t="s">
        <v>39</v>
      </c>
      <c r="AD2936" t="s">
        <v>40</v>
      </c>
    </row>
    <row r="2937" spans="1:30" x14ac:dyDescent="0.25">
      <c r="A2937" t="s">
        <v>18807</v>
      </c>
      <c r="B2937" t="s">
        <v>27</v>
      </c>
      <c r="C2937" t="s">
        <v>28</v>
      </c>
      <c r="D2937" t="s">
        <v>29</v>
      </c>
      <c r="E2937" t="s">
        <v>30</v>
      </c>
      <c r="F2937" t="s">
        <v>1066</v>
      </c>
      <c r="G2937" t="s">
        <v>1067</v>
      </c>
      <c r="H2937" t="s">
        <v>6354</v>
      </c>
      <c r="I2937" t="s">
        <v>6182</v>
      </c>
      <c r="J2937" t="s">
        <v>18807</v>
      </c>
      <c r="K2937" t="s">
        <v>31</v>
      </c>
      <c r="L2937" t="s">
        <v>31</v>
      </c>
      <c r="M2937" t="s">
        <v>42</v>
      </c>
      <c r="N2937" t="s">
        <v>61</v>
      </c>
      <c r="O2937" t="s">
        <v>18690</v>
      </c>
      <c r="P2937" t="s">
        <v>298</v>
      </c>
      <c r="Q2937" t="s">
        <v>131</v>
      </c>
      <c r="R2937" t="s">
        <v>22997</v>
      </c>
      <c r="S2937" s="194" t="s">
        <v>235</v>
      </c>
      <c r="T2937" t="s">
        <v>64</v>
      </c>
      <c r="U2937" t="s">
        <v>860</v>
      </c>
      <c r="V2937" t="s">
        <v>49</v>
      </c>
      <c r="W2937" t="s">
        <v>22998</v>
      </c>
      <c r="X2937" s="127">
        <v>34234</v>
      </c>
      <c r="Y2937" t="s">
        <v>22999</v>
      </c>
      <c r="Z2937" s="127">
        <v>44256</v>
      </c>
      <c r="AA2937" s="127">
        <v>44561</v>
      </c>
      <c r="AB2937" t="s">
        <v>2185</v>
      </c>
      <c r="AC2937" t="s">
        <v>6628</v>
      </c>
      <c r="AD2937" t="s">
        <v>40</v>
      </c>
    </row>
    <row r="2938" spans="1:30" x14ac:dyDescent="0.25">
      <c r="A2938" t="s">
        <v>18808</v>
      </c>
      <c r="B2938" t="s">
        <v>27</v>
      </c>
      <c r="C2938" t="s">
        <v>28</v>
      </c>
      <c r="D2938" t="s">
        <v>29</v>
      </c>
      <c r="E2938" t="s">
        <v>30</v>
      </c>
      <c r="F2938" t="s">
        <v>1066</v>
      </c>
      <c r="G2938" t="s">
        <v>1067</v>
      </c>
      <c r="H2938" t="s">
        <v>6354</v>
      </c>
      <c r="I2938" t="s">
        <v>6182</v>
      </c>
      <c r="J2938" t="s">
        <v>18808</v>
      </c>
      <c r="K2938" t="s">
        <v>31</v>
      </c>
      <c r="L2938" t="s">
        <v>31</v>
      </c>
      <c r="M2938" t="s">
        <v>42</v>
      </c>
      <c r="N2938" t="s">
        <v>61</v>
      </c>
      <c r="O2938" t="s">
        <v>18690</v>
      </c>
      <c r="P2938" t="s">
        <v>106</v>
      </c>
      <c r="Q2938" t="s">
        <v>7051</v>
      </c>
      <c r="R2938" t="s">
        <v>636</v>
      </c>
      <c r="S2938" s="194" t="s">
        <v>235</v>
      </c>
      <c r="T2938" t="s">
        <v>64</v>
      </c>
      <c r="U2938" t="s">
        <v>860</v>
      </c>
      <c r="V2938" t="s">
        <v>49</v>
      </c>
      <c r="W2938" t="s">
        <v>23000</v>
      </c>
      <c r="X2938" s="127">
        <v>22849</v>
      </c>
      <c r="Y2938" t="s">
        <v>23001</v>
      </c>
      <c r="Z2938" s="127">
        <v>44417</v>
      </c>
      <c r="AA2938" s="127">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18809</v>
      </c>
      <c r="X2939" s="127">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18810</v>
      </c>
      <c r="X2940" s="127">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18811</v>
      </c>
      <c r="X2941" s="127">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18812</v>
      </c>
      <c r="X2942" s="127">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18813</v>
      </c>
      <c r="X2943" s="127">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18814</v>
      </c>
      <c r="X2944" s="127">
        <v>24242</v>
      </c>
      <c r="Y2944" t="s">
        <v>5541</v>
      </c>
      <c r="Z2944" s="127">
        <v>43525</v>
      </c>
      <c r="AA2944" s="127">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23002</v>
      </c>
      <c r="S2945" s="194" t="s">
        <v>235</v>
      </c>
      <c r="T2945" t="s">
        <v>64</v>
      </c>
      <c r="U2945" t="s">
        <v>48</v>
      </c>
      <c r="V2945" t="s">
        <v>49</v>
      </c>
      <c r="W2945" t="s">
        <v>23003</v>
      </c>
      <c r="X2945" s="127">
        <v>25587</v>
      </c>
      <c r="Y2945" t="s">
        <v>23004</v>
      </c>
      <c r="Z2945" s="127">
        <v>44256</v>
      </c>
      <c r="AA2945" s="127">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18815</v>
      </c>
      <c r="X2946" s="127">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18816</v>
      </c>
      <c r="P2947" t="s">
        <v>168</v>
      </c>
      <c r="Q2947" t="s">
        <v>295</v>
      </c>
      <c r="R2947" t="s">
        <v>23005</v>
      </c>
      <c r="S2947" s="194" t="s">
        <v>235</v>
      </c>
      <c r="T2947" t="s">
        <v>64</v>
      </c>
      <c r="U2947" t="s">
        <v>48</v>
      </c>
      <c r="V2947" t="s">
        <v>49</v>
      </c>
      <c r="W2947" t="s">
        <v>23006</v>
      </c>
      <c r="X2947" s="127">
        <v>29601</v>
      </c>
      <c r="Y2947" t="s">
        <v>23007</v>
      </c>
      <c r="Z2947" s="127">
        <v>44410</v>
      </c>
      <c r="AA2947" s="127">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23008</v>
      </c>
      <c r="S2948" s="194" t="s">
        <v>235</v>
      </c>
      <c r="T2948" t="s">
        <v>64</v>
      </c>
      <c r="U2948" t="s">
        <v>48</v>
      </c>
      <c r="V2948" t="s">
        <v>49</v>
      </c>
      <c r="W2948" t="s">
        <v>23009</v>
      </c>
      <c r="X2948" s="127">
        <v>30743</v>
      </c>
      <c r="Y2948" t="s">
        <v>23010</v>
      </c>
      <c r="Z2948" s="127">
        <v>44256</v>
      </c>
      <c r="AA2948" s="127">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18817</v>
      </c>
      <c r="X2949" s="127">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18818</v>
      </c>
      <c r="X2950" s="127">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18819</v>
      </c>
      <c r="X2951" s="127">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18820</v>
      </c>
      <c r="X2952" s="127">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18821</v>
      </c>
      <c r="X2953" s="127">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18822</v>
      </c>
      <c r="X2954" s="127">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18823</v>
      </c>
      <c r="X2955" s="127">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18824</v>
      </c>
      <c r="X2956" s="127">
        <v>23387</v>
      </c>
      <c r="Y2956" t="s">
        <v>1152</v>
      </c>
      <c r="Z2956" s="127">
        <v>43374</v>
      </c>
      <c r="AA2956" s="127">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18829</v>
      </c>
      <c r="X2957" s="127">
        <v>23933</v>
      </c>
      <c r="Y2957" t="s">
        <v>1167</v>
      </c>
      <c r="Z2957" s="127">
        <v>44256</v>
      </c>
      <c r="AA2957" s="127">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18825</v>
      </c>
      <c r="P2958" t="s">
        <v>852</v>
      </c>
      <c r="Q2958" t="s">
        <v>133</v>
      </c>
      <c r="R2958" t="s">
        <v>905</v>
      </c>
      <c r="S2958" s="194" t="s">
        <v>235</v>
      </c>
      <c r="T2958" t="s">
        <v>64</v>
      </c>
      <c r="U2958" t="s">
        <v>48</v>
      </c>
      <c r="V2958" t="s">
        <v>49</v>
      </c>
      <c r="W2958" t="s">
        <v>23011</v>
      </c>
      <c r="X2958" s="127">
        <v>27116</v>
      </c>
      <c r="Y2958" t="s">
        <v>23012</v>
      </c>
      <c r="Z2958" s="127">
        <v>44256</v>
      </c>
      <c r="AA2958" s="127">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18826</v>
      </c>
      <c r="X2959" s="127">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18827</v>
      </c>
      <c r="X2960" s="127">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18828</v>
      </c>
      <c r="P2961" t="s">
        <v>537</v>
      </c>
      <c r="Q2961" t="s">
        <v>193</v>
      </c>
      <c r="R2961" t="s">
        <v>23013</v>
      </c>
      <c r="S2961" s="194" t="s">
        <v>235</v>
      </c>
      <c r="T2961" t="s">
        <v>64</v>
      </c>
      <c r="U2961" t="s">
        <v>48</v>
      </c>
      <c r="V2961" t="s">
        <v>49</v>
      </c>
      <c r="W2961" t="s">
        <v>23014</v>
      </c>
      <c r="X2961" s="127">
        <v>25478</v>
      </c>
      <c r="Y2961" t="s">
        <v>23015</v>
      </c>
      <c r="Z2961" s="127">
        <v>44256</v>
      </c>
      <c r="AA2961" s="127">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18829</v>
      </c>
      <c r="X2962" s="127">
        <v>23933</v>
      </c>
      <c r="Y2962" t="s">
        <v>1167</v>
      </c>
      <c r="Z2962" s="127">
        <v>44256</v>
      </c>
      <c r="AA2962" s="127">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18830</v>
      </c>
      <c r="X2963" s="127">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18831</v>
      </c>
      <c r="X2964" s="127">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18832</v>
      </c>
      <c r="X2965" s="127">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18833</v>
      </c>
      <c r="X2966" s="127">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18834</v>
      </c>
      <c r="X2967" s="127">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18835</v>
      </c>
      <c r="X2968" s="127">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18836</v>
      </c>
      <c r="X2969" s="127">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18837</v>
      </c>
      <c r="X2970" s="127">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18838</v>
      </c>
      <c r="X2971" s="127">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18839</v>
      </c>
      <c r="X2972" s="127">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18840</v>
      </c>
      <c r="X2973" s="127">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18841</v>
      </c>
      <c r="X2974" s="127">
        <v>29202</v>
      </c>
      <c r="Y2974" t="s">
        <v>1202</v>
      </c>
      <c r="AB2974" t="s">
        <v>38</v>
      </c>
      <c r="AC2974" t="s">
        <v>39</v>
      </c>
      <c r="AD2974" t="s">
        <v>40</v>
      </c>
    </row>
    <row r="2975" spans="1:30" x14ac:dyDescent="0.25">
      <c r="A2975" t="s">
        <v>18842</v>
      </c>
      <c r="B2975" t="s">
        <v>27</v>
      </c>
      <c r="C2975" t="s">
        <v>28</v>
      </c>
      <c r="D2975" t="s">
        <v>29</v>
      </c>
      <c r="E2975" t="s">
        <v>30</v>
      </c>
      <c r="F2975" t="s">
        <v>1148</v>
      </c>
      <c r="G2975" t="s">
        <v>1149</v>
      </c>
      <c r="H2975" t="s">
        <v>6354</v>
      </c>
      <c r="I2975" t="s">
        <v>639</v>
      </c>
      <c r="J2975" t="s">
        <v>18842</v>
      </c>
      <c r="K2975" t="s">
        <v>31</v>
      </c>
      <c r="L2975" t="s">
        <v>31</v>
      </c>
      <c r="M2975" t="s">
        <v>42</v>
      </c>
      <c r="N2975" t="s">
        <v>61</v>
      </c>
      <c r="O2975" t="s">
        <v>18690</v>
      </c>
      <c r="P2975" t="s">
        <v>573</v>
      </c>
      <c r="Q2975" t="s">
        <v>788</v>
      </c>
      <c r="R2975" t="s">
        <v>680</v>
      </c>
      <c r="S2975" s="194" t="s">
        <v>235</v>
      </c>
      <c r="T2975" t="s">
        <v>64</v>
      </c>
      <c r="U2975" t="s">
        <v>5879</v>
      </c>
      <c r="V2975" t="s">
        <v>49</v>
      </c>
      <c r="W2975" t="s">
        <v>23016</v>
      </c>
      <c r="X2975" s="127">
        <v>29688</v>
      </c>
      <c r="Y2975" t="s">
        <v>23017</v>
      </c>
      <c r="Z2975" s="127">
        <v>44256</v>
      </c>
      <c r="AA2975" s="127">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18843</v>
      </c>
      <c r="P2976" t="s">
        <v>126</v>
      </c>
      <c r="Q2976" t="s">
        <v>132</v>
      </c>
      <c r="R2976" t="s">
        <v>23018</v>
      </c>
      <c r="S2976" s="194" t="s">
        <v>235</v>
      </c>
      <c r="T2976" t="s">
        <v>41</v>
      </c>
      <c r="U2976" t="s">
        <v>48</v>
      </c>
      <c r="V2976" t="s">
        <v>49</v>
      </c>
      <c r="W2976" t="s">
        <v>23019</v>
      </c>
      <c r="X2976" s="127">
        <v>29225</v>
      </c>
      <c r="Y2976" t="s">
        <v>23020</v>
      </c>
      <c r="Z2976" s="127">
        <v>44256</v>
      </c>
      <c r="AA2976" s="127">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18844</v>
      </c>
      <c r="X2977" s="127">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18845</v>
      </c>
      <c r="X2978" s="127">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18846</v>
      </c>
      <c r="X2979" s="127">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18847</v>
      </c>
      <c r="X2980" s="127">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18848</v>
      </c>
      <c r="X2981" s="127">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18849</v>
      </c>
      <c r="P2982" t="s">
        <v>273</v>
      </c>
      <c r="Q2982" t="s">
        <v>105</v>
      </c>
      <c r="R2982" t="s">
        <v>989</v>
      </c>
      <c r="S2982" t="str">
        <f t="shared" si="42"/>
        <v>CUTIPA CHAMBI, RONALD</v>
      </c>
      <c r="T2982" t="s">
        <v>102</v>
      </c>
      <c r="U2982" t="s">
        <v>37</v>
      </c>
      <c r="V2982" t="s">
        <v>49</v>
      </c>
      <c r="W2982" t="s">
        <v>18850</v>
      </c>
      <c r="X2982" s="127">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18851</v>
      </c>
      <c r="X2983" s="127">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18852</v>
      </c>
      <c r="P2984" t="s">
        <v>494</v>
      </c>
      <c r="Q2984" t="s">
        <v>555</v>
      </c>
      <c r="R2984" t="s">
        <v>864</v>
      </c>
      <c r="S2984" t="str">
        <f t="shared" si="42"/>
        <v>CALSIN CALLA, ARMANDO</v>
      </c>
      <c r="T2984" t="s">
        <v>316</v>
      </c>
      <c r="U2984" t="s">
        <v>37</v>
      </c>
      <c r="V2984" t="s">
        <v>162</v>
      </c>
      <c r="W2984" t="s">
        <v>18853</v>
      </c>
      <c r="X2984" s="127">
        <v>24426</v>
      </c>
      <c r="Y2984" t="s">
        <v>4350</v>
      </c>
      <c r="Z2984" s="127">
        <v>44197</v>
      </c>
      <c r="AA2984" s="127">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18854</v>
      </c>
      <c r="X2985" s="127">
        <v>27793</v>
      </c>
      <c r="Y2985" t="s">
        <v>5761</v>
      </c>
      <c r="Z2985" s="127">
        <v>43497</v>
      </c>
      <c r="AA2985" s="127">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18874</v>
      </c>
      <c r="X2986" s="127">
        <v>23965</v>
      </c>
      <c r="Y2986" t="s">
        <v>1233</v>
      </c>
      <c r="Z2986" s="127">
        <v>44197</v>
      </c>
      <c r="AA2986" s="127">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19030</v>
      </c>
      <c r="X2987" s="127">
        <v>23784</v>
      </c>
      <c r="Y2987" t="s">
        <v>1549</v>
      </c>
      <c r="Z2987" s="127">
        <v>44197</v>
      </c>
      <c r="AA2987" s="127">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18876</v>
      </c>
      <c r="X2988" s="127">
        <v>26850</v>
      </c>
      <c r="Y2988" t="s">
        <v>14422</v>
      </c>
      <c r="Z2988" s="127">
        <v>44256</v>
      </c>
      <c r="AA2988" s="127">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18891</v>
      </c>
      <c r="X2989" s="127">
        <v>22517</v>
      </c>
      <c r="Y2989" t="s">
        <v>1237</v>
      </c>
      <c r="Z2989" s="127">
        <v>44256</v>
      </c>
      <c r="AA2989" s="127">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18878</v>
      </c>
      <c r="X2990" s="127">
        <v>21196</v>
      </c>
      <c r="Y2990" t="s">
        <v>1294</v>
      </c>
      <c r="Z2990" s="127">
        <v>44256</v>
      </c>
      <c r="AA2990" s="127">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18882</v>
      </c>
      <c r="X2991" s="127">
        <v>24201</v>
      </c>
      <c r="Y2991" t="s">
        <v>1300</v>
      </c>
      <c r="Z2991" s="127">
        <v>44256</v>
      </c>
      <c r="AA2991" s="127">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18855</v>
      </c>
      <c r="X2992" s="127">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18856</v>
      </c>
      <c r="X2993" s="127">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18857</v>
      </c>
      <c r="X2994" s="127">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18858</v>
      </c>
      <c r="P2995" t="s">
        <v>21529</v>
      </c>
      <c r="Q2995" t="s">
        <v>106</v>
      </c>
      <c r="R2995" t="s">
        <v>3515</v>
      </c>
      <c r="S2995" s="194" t="s">
        <v>235</v>
      </c>
      <c r="T2995" t="s">
        <v>64</v>
      </c>
      <c r="U2995" t="s">
        <v>48</v>
      </c>
      <c r="V2995" t="s">
        <v>49</v>
      </c>
      <c r="W2995" t="s">
        <v>23021</v>
      </c>
      <c r="X2995" s="127">
        <v>25321</v>
      </c>
      <c r="Y2995" t="s">
        <v>23022</v>
      </c>
      <c r="Z2995" s="127">
        <v>44256</v>
      </c>
      <c r="AA2995" s="127">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18859</v>
      </c>
      <c r="X2996" s="127">
        <v>25063</v>
      </c>
      <c r="Y2996" t="s">
        <v>5274</v>
      </c>
      <c r="Z2996" s="127">
        <v>44256</v>
      </c>
      <c r="AA2996" s="127">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18860</v>
      </c>
      <c r="X2997" s="127">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18861</v>
      </c>
      <c r="P2998" t="s">
        <v>379</v>
      </c>
      <c r="Q2998" t="s">
        <v>126</v>
      </c>
      <c r="R2998" t="s">
        <v>23023</v>
      </c>
      <c r="S2998" s="194" t="s">
        <v>235</v>
      </c>
      <c r="T2998" t="s">
        <v>64</v>
      </c>
      <c r="U2998" t="s">
        <v>48</v>
      </c>
      <c r="V2998" t="s">
        <v>49</v>
      </c>
      <c r="W2998" t="s">
        <v>23024</v>
      </c>
      <c r="X2998" s="127">
        <v>28938</v>
      </c>
      <c r="Y2998" t="s">
        <v>23025</v>
      </c>
      <c r="Z2998" s="127">
        <v>44323</v>
      </c>
      <c r="AA2998" s="127">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18862</v>
      </c>
      <c r="X2999" s="127">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18863</v>
      </c>
      <c r="X3000" s="127">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18864</v>
      </c>
      <c r="X3001" s="127">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18865</v>
      </c>
      <c r="X3002" s="127">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18866</v>
      </c>
      <c r="X3003" s="127">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18867</v>
      </c>
      <c r="X3004" s="127">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18868</v>
      </c>
      <c r="X3005" s="127">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18869</v>
      </c>
      <c r="X3006" s="127">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18870</v>
      </c>
      <c r="X3007" s="127">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18871</v>
      </c>
      <c r="X3008" s="127">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18872</v>
      </c>
      <c r="X3009" s="127">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18873</v>
      </c>
      <c r="P3010" t="s">
        <v>293</v>
      </c>
      <c r="Q3010" t="s">
        <v>23026</v>
      </c>
      <c r="R3010" t="s">
        <v>23027</v>
      </c>
      <c r="S3010" s="194" t="s">
        <v>235</v>
      </c>
      <c r="T3010" t="s">
        <v>64</v>
      </c>
      <c r="U3010" t="s">
        <v>48</v>
      </c>
      <c r="V3010" t="s">
        <v>49</v>
      </c>
      <c r="W3010" t="s">
        <v>23028</v>
      </c>
      <c r="X3010" s="127">
        <v>27346</v>
      </c>
      <c r="Y3010" t="s">
        <v>23029</v>
      </c>
      <c r="Z3010" s="127">
        <v>44256</v>
      </c>
      <c r="AA3010" s="127">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18874</v>
      </c>
      <c r="X3011" s="127">
        <v>23965</v>
      </c>
      <c r="Y3011" t="s">
        <v>1233</v>
      </c>
      <c r="Z3011" s="127">
        <v>44197</v>
      </c>
      <c r="AA3011" s="127">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18875</v>
      </c>
      <c r="P3012" t="s">
        <v>219</v>
      </c>
      <c r="Q3012" t="s">
        <v>58</v>
      </c>
      <c r="R3012" t="s">
        <v>23030</v>
      </c>
      <c r="S3012" s="194" t="s">
        <v>235</v>
      </c>
      <c r="T3012" t="s">
        <v>64</v>
      </c>
      <c r="U3012" t="s">
        <v>48</v>
      </c>
      <c r="V3012" t="s">
        <v>49</v>
      </c>
      <c r="W3012" t="s">
        <v>23031</v>
      </c>
      <c r="X3012" s="127">
        <v>27996</v>
      </c>
      <c r="Y3012" t="s">
        <v>23032</v>
      </c>
      <c r="Z3012" s="127">
        <v>44256</v>
      </c>
      <c r="AA3012" s="127">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18876</v>
      </c>
      <c r="X3013" s="127">
        <v>26850</v>
      </c>
      <c r="Y3013" t="s">
        <v>14422</v>
      </c>
      <c r="Z3013" s="127">
        <v>44256</v>
      </c>
      <c r="AA3013" s="127">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18877</v>
      </c>
      <c r="X3014" s="127">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18878</v>
      </c>
      <c r="X3015" s="127">
        <v>21196</v>
      </c>
      <c r="Y3015" t="s">
        <v>1294</v>
      </c>
      <c r="Z3015" s="127">
        <v>44256</v>
      </c>
      <c r="AA3015" s="127">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18879</v>
      </c>
      <c r="P3016" t="s">
        <v>75</v>
      </c>
      <c r="Q3016" t="s">
        <v>1246</v>
      </c>
      <c r="R3016" t="s">
        <v>680</v>
      </c>
      <c r="S3016" s="194" t="s">
        <v>235</v>
      </c>
      <c r="T3016" t="s">
        <v>64</v>
      </c>
      <c r="U3016" t="s">
        <v>48</v>
      </c>
      <c r="V3016" t="s">
        <v>49</v>
      </c>
      <c r="W3016" t="s">
        <v>23033</v>
      </c>
      <c r="X3016" s="127">
        <v>27638</v>
      </c>
      <c r="Y3016" t="s">
        <v>23034</v>
      </c>
      <c r="Z3016" s="127">
        <v>44256</v>
      </c>
      <c r="AA3016" s="127">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18880</v>
      </c>
      <c r="X3017" s="127">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18881</v>
      </c>
      <c r="P3018" t="s">
        <v>106</v>
      </c>
      <c r="Q3018" t="s">
        <v>222</v>
      </c>
      <c r="R3018" t="s">
        <v>3417</v>
      </c>
      <c r="S3018" s="194" t="s">
        <v>235</v>
      </c>
      <c r="T3018" t="s">
        <v>64</v>
      </c>
      <c r="U3018" t="s">
        <v>48</v>
      </c>
      <c r="V3018" t="s">
        <v>49</v>
      </c>
      <c r="W3018" t="s">
        <v>23035</v>
      </c>
      <c r="X3018" s="127">
        <v>27910</v>
      </c>
      <c r="Y3018" t="s">
        <v>23036</v>
      </c>
      <c r="Z3018" s="127">
        <v>44256</v>
      </c>
      <c r="AA3018" s="127">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18882</v>
      </c>
      <c r="X3019" s="127">
        <v>24201</v>
      </c>
      <c r="Y3019" t="s">
        <v>1300</v>
      </c>
      <c r="Z3019" s="127">
        <v>44256</v>
      </c>
      <c r="AA3019" s="127">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18883</v>
      </c>
      <c r="X3020" s="127">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18884</v>
      </c>
      <c r="X3021" s="127">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18885</v>
      </c>
      <c r="X3022" s="127">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18886</v>
      </c>
      <c r="P3023" t="s">
        <v>106</v>
      </c>
      <c r="Q3023" t="s">
        <v>806</v>
      </c>
      <c r="R3023" t="s">
        <v>23037</v>
      </c>
      <c r="S3023" s="194" t="s">
        <v>235</v>
      </c>
      <c r="T3023" t="s">
        <v>64</v>
      </c>
      <c r="U3023" t="s">
        <v>48</v>
      </c>
      <c r="V3023" t="s">
        <v>49</v>
      </c>
      <c r="W3023" t="s">
        <v>23038</v>
      </c>
      <c r="X3023" s="127">
        <v>32100</v>
      </c>
      <c r="Y3023" t="s">
        <v>23039</v>
      </c>
      <c r="Z3023" s="127">
        <v>44431</v>
      </c>
      <c r="AA3023" s="127">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18887</v>
      </c>
      <c r="X3024" s="127">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18888</v>
      </c>
      <c r="P3025" t="s">
        <v>689</v>
      </c>
      <c r="Q3025" t="s">
        <v>1052</v>
      </c>
      <c r="R3025" t="s">
        <v>4444</v>
      </c>
      <c r="S3025" s="194" t="s">
        <v>235</v>
      </c>
      <c r="T3025" t="s">
        <v>64</v>
      </c>
      <c r="U3025" t="s">
        <v>48</v>
      </c>
      <c r="V3025" t="s">
        <v>49</v>
      </c>
      <c r="W3025" t="s">
        <v>23040</v>
      </c>
      <c r="X3025" s="127">
        <v>30665</v>
      </c>
      <c r="Y3025" t="s">
        <v>23041</v>
      </c>
      <c r="Z3025" s="127">
        <v>44272</v>
      </c>
      <c r="AA3025" s="127">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16184</v>
      </c>
      <c r="W3026" t="s">
        <v>18889</v>
      </c>
      <c r="X3026" s="127">
        <v>25239</v>
      </c>
      <c r="Y3026" t="s">
        <v>4053</v>
      </c>
      <c r="Z3026" s="127">
        <v>44267</v>
      </c>
      <c r="AA3026" s="127">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18890</v>
      </c>
      <c r="X3027" s="127">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18891</v>
      </c>
      <c r="X3028" s="127">
        <v>22517</v>
      </c>
      <c r="Y3028" t="s">
        <v>1237</v>
      </c>
      <c r="Z3028" s="127">
        <v>44256</v>
      </c>
      <c r="AA3028" s="127">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18892</v>
      </c>
      <c r="P3029" t="s">
        <v>957</v>
      </c>
      <c r="Q3029" t="s">
        <v>23042</v>
      </c>
      <c r="R3029" t="s">
        <v>23043</v>
      </c>
      <c r="S3029" s="194" t="s">
        <v>235</v>
      </c>
      <c r="T3029" t="s">
        <v>64</v>
      </c>
      <c r="U3029" t="s">
        <v>48</v>
      </c>
      <c r="V3029" t="s">
        <v>49</v>
      </c>
      <c r="W3029" t="s">
        <v>23044</v>
      </c>
      <c r="X3029" s="127">
        <v>23731</v>
      </c>
      <c r="Y3029" t="s">
        <v>23045</v>
      </c>
      <c r="Z3029" s="127">
        <v>44256</v>
      </c>
      <c r="AA3029" s="127">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18893</v>
      </c>
      <c r="X3030" s="127">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18894</v>
      </c>
      <c r="P3031" t="s">
        <v>78</v>
      </c>
      <c r="Q3031" t="s">
        <v>204</v>
      </c>
      <c r="R3031" t="s">
        <v>23046</v>
      </c>
      <c r="S3031" s="194" t="s">
        <v>235</v>
      </c>
      <c r="T3031" t="s">
        <v>64</v>
      </c>
      <c r="U3031" t="s">
        <v>48</v>
      </c>
      <c r="V3031" t="s">
        <v>49</v>
      </c>
      <c r="W3031" t="s">
        <v>23047</v>
      </c>
      <c r="X3031" s="127">
        <v>24736</v>
      </c>
      <c r="Y3031" t="s">
        <v>23048</v>
      </c>
      <c r="Z3031" s="127">
        <v>44470</v>
      </c>
      <c r="AA3031" s="127">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18895</v>
      </c>
      <c r="X3032" s="127">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18896</v>
      </c>
      <c r="X3033" s="127">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18897</v>
      </c>
      <c r="X3034" s="127">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18898</v>
      </c>
      <c r="X3035" s="127">
        <v>25682</v>
      </c>
      <c r="Y3035" t="s">
        <v>15859</v>
      </c>
      <c r="AB3035" t="s">
        <v>38</v>
      </c>
      <c r="AC3035" t="s">
        <v>39</v>
      </c>
      <c r="AD3035" t="s">
        <v>40</v>
      </c>
    </row>
    <row r="3036" spans="1:30" x14ac:dyDescent="0.25">
      <c r="A3036" t="s">
        <v>18899</v>
      </c>
      <c r="B3036" t="s">
        <v>27</v>
      </c>
      <c r="C3036" t="s">
        <v>28</v>
      </c>
      <c r="D3036" t="s">
        <v>29</v>
      </c>
      <c r="E3036" t="s">
        <v>30</v>
      </c>
      <c r="F3036" t="s">
        <v>1224</v>
      </c>
      <c r="G3036" t="s">
        <v>1225</v>
      </c>
      <c r="H3036" t="s">
        <v>6354</v>
      </c>
      <c r="I3036" t="s">
        <v>6174</v>
      </c>
      <c r="J3036" t="s">
        <v>18899</v>
      </c>
      <c r="K3036" t="s">
        <v>31</v>
      </c>
      <c r="L3036" t="s">
        <v>31</v>
      </c>
      <c r="M3036" t="s">
        <v>1332</v>
      </c>
      <c r="N3036" t="s">
        <v>61</v>
      </c>
      <c r="O3036" t="s">
        <v>17061</v>
      </c>
      <c r="P3036" t="s">
        <v>974</v>
      </c>
      <c r="Q3036" t="s">
        <v>68</v>
      </c>
      <c r="R3036" t="s">
        <v>23049</v>
      </c>
      <c r="S3036" s="194" t="s">
        <v>235</v>
      </c>
      <c r="T3036" t="s">
        <v>64</v>
      </c>
      <c r="U3036" t="s">
        <v>48</v>
      </c>
      <c r="V3036" t="s">
        <v>49</v>
      </c>
      <c r="W3036" t="s">
        <v>23050</v>
      </c>
      <c r="X3036" s="127">
        <v>31771</v>
      </c>
      <c r="Y3036" t="s">
        <v>23051</v>
      </c>
      <c r="Z3036" s="127">
        <v>44259</v>
      </c>
      <c r="AA3036" s="127">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18900</v>
      </c>
      <c r="X3037" s="127">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18901</v>
      </c>
      <c r="X3038" s="127">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18902</v>
      </c>
      <c r="X3039" s="127">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18903</v>
      </c>
      <c r="X3040" s="127">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18904</v>
      </c>
      <c r="X3041" s="127">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18905</v>
      </c>
      <c r="X3042" s="127">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18906</v>
      </c>
      <c r="X3043" s="127">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18907</v>
      </c>
      <c r="X3044" s="127">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18908</v>
      </c>
      <c r="X3045" s="127">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18909</v>
      </c>
      <c r="X3046" s="127">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18910</v>
      </c>
      <c r="X3047" s="127">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18911</v>
      </c>
      <c r="X3048" s="127">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18912</v>
      </c>
      <c r="X3049" s="127">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18913</v>
      </c>
      <c r="X3050" s="127">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18914</v>
      </c>
      <c r="X3051" s="127">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18915</v>
      </c>
      <c r="X3052" s="127">
        <v>24574</v>
      </c>
      <c r="Y3052" t="s">
        <v>1390</v>
      </c>
      <c r="Z3052" s="127">
        <v>43525</v>
      </c>
      <c r="AA3052" s="127">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18916</v>
      </c>
      <c r="X3053" s="127">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18917</v>
      </c>
      <c r="X3054" s="127">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18918</v>
      </c>
      <c r="X3055" s="127">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18919</v>
      </c>
      <c r="X3056" s="127">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18920</v>
      </c>
      <c r="X3057" s="127">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18921</v>
      </c>
      <c r="P3058" t="s">
        <v>193</v>
      </c>
      <c r="Q3058" t="s">
        <v>158</v>
      </c>
      <c r="R3058" t="s">
        <v>782</v>
      </c>
      <c r="S3058" s="194" t="s">
        <v>235</v>
      </c>
      <c r="T3058" t="s">
        <v>64</v>
      </c>
      <c r="U3058" t="s">
        <v>48</v>
      </c>
      <c r="V3058" t="s">
        <v>49</v>
      </c>
      <c r="W3058" t="s">
        <v>23052</v>
      </c>
      <c r="X3058" s="127">
        <v>33074</v>
      </c>
      <c r="Y3058" t="s">
        <v>23053</v>
      </c>
      <c r="Z3058" s="127">
        <v>44256</v>
      </c>
      <c r="AA3058" s="127">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18922</v>
      </c>
      <c r="X3059" s="127">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18923</v>
      </c>
      <c r="X3060" s="127">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18924</v>
      </c>
      <c r="P3061" t="s">
        <v>139</v>
      </c>
      <c r="Q3061" t="s">
        <v>68</v>
      </c>
      <c r="R3061" t="s">
        <v>894</v>
      </c>
      <c r="S3061" s="194" t="s">
        <v>235</v>
      </c>
      <c r="T3061" t="s">
        <v>64</v>
      </c>
      <c r="U3061" t="s">
        <v>48</v>
      </c>
      <c r="V3061" t="s">
        <v>49</v>
      </c>
      <c r="W3061" t="s">
        <v>23054</v>
      </c>
      <c r="X3061" s="127">
        <v>29928</v>
      </c>
      <c r="Y3061" t="s">
        <v>23055</v>
      </c>
      <c r="Z3061" s="127">
        <v>44256</v>
      </c>
      <c r="AA3061" s="127">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18925</v>
      </c>
      <c r="X3062" s="127">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18926</v>
      </c>
      <c r="X3063" s="127">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18927</v>
      </c>
      <c r="P3064" t="s">
        <v>126</v>
      </c>
      <c r="Q3064" t="s">
        <v>370</v>
      </c>
      <c r="R3064" t="s">
        <v>23056</v>
      </c>
      <c r="S3064" s="194" t="s">
        <v>235</v>
      </c>
      <c r="T3064" t="s">
        <v>64</v>
      </c>
      <c r="U3064" t="s">
        <v>48</v>
      </c>
      <c r="V3064" t="s">
        <v>49</v>
      </c>
      <c r="W3064" t="s">
        <v>23057</v>
      </c>
      <c r="X3064" s="127">
        <v>28402</v>
      </c>
      <c r="Y3064" t="s">
        <v>23058</v>
      </c>
      <c r="Z3064" s="127">
        <v>44417</v>
      </c>
      <c r="AA3064" s="127">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18928</v>
      </c>
      <c r="X3065" s="127">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18929</v>
      </c>
      <c r="X3066" s="127">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18930</v>
      </c>
      <c r="X3067" s="127">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18931</v>
      </c>
      <c r="X3068" s="127">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18932</v>
      </c>
      <c r="X3069" s="127">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18933</v>
      </c>
      <c r="X3070" s="127">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18934</v>
      </c>
      <c r="X3071" s="127">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18935</v>
      </c>
      <c r="X3072" s="127">
        <v>25373</v>
      </c>
      <c r="Y3072" t="s">
        <v>1444</v>
      </c>
      <c r="AB3072" t="s">
        <v>38</v>
      </c>
      <c r="AC3072" t="s">
        <v>39</v>
      </c>
      <c r="AD3072" t="s">
        <v>40</v>
      </c>
    </row>
    <row r="3073" spans="1:30" x14ac:dyDescent="0.25">
      <c r="A3073" t="s">
        <v>18936</v>
      </c>
      <c r="B3073" t="s">
        <v>27</v>
      </c>
      <c r="C3073" t="s">
        <v>28</v>
      </c>
      <c r="D3073" t="s">
        <v>29</v>
      </c>
      <c r="E3073" t="s">
        <v>30</v>
      </c>
      <c r="F3073" t="s">
        <v>1385</v>
      </c>
      <c r="G3073" t="s">
        <v>1386</v>
      </c>
      <c r="H3073" t="s">
        <v>6354</v>
      </c>
      <c r="I3073" t="s">
        <v>6183</v>
      </c>
      <c r="J3073" t="s">
        <v>18936</v>
      </c>
      <c r="K3073" t="s">
        <v>31</v>
      </c>
      <c r="L3073" t="s">
        <v>31</v>
      </c>
      <c r="M3073" t="s">
        <v>42</v>
      </c>
      <c r="N3073" t="s">
        <v>61</v>
      </c>
      <c r="O3073" t="s">
        <v>18690</v>
      </c>
      <c r="P3073" t="s">
        <v>67</v>
      </c>
      <c r="Q3073" t="s">
        <v>387</v>
      </c>
      <c r="R3073" t="s">
        <v>23059</v>
      </c>
      <c r="S3073" s="194" t="s">
        <v>235</v>
      </c>
      <c r="T3073" t="s">
        <v>64</v>
      </c>
      <c r="U3073" t="s">
        <v>6399</v>
      </c>
      <c r="V3073" t="s">
        <v>49</v>
      </c>
      <c r="W3073" t="s">
        <v>23060</v>
      </c>
      <c r="X3073" s="127">
        <v>30030</v>
      </c>
      <c r="Y3073" t="s">
        <v>23061</v>
      </c>
      <c r="Z3073" s="127">
        <v>44256</v>
      </c>
      <c r="AA3073" s="127">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18937</v>
      </c>
      <c r="X3074" s="127">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18938</v>
      </c>
      <c r="X3075" s="127">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18939</v>
      </c>
      <c r="X3076" s="127">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18940</v>
      </c>
      <c r="X3077" s="127">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18941</v>
      </c>
      <c r="X3078" s="127">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18942</v>
      </c>
      <c r="X3079" s="127">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18943</v>
      </c>
      <c r="X3080" s="127">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18944</v>
      </c>
      <c r="X3081" s="127">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18945</v>
      </c>
      <c r="X3082" s="127">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18946</v>
      </c>
      <c r="X3083" s="127">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18947</v>
      </c>
      <c r="X3084" s="127">
        <v>22078</v>
      </c>
      <c r="Y3084" t="s">
        <v>1481</v>
      </c>
      <c r="Z3084" s="127">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18948</v>
      </c>
      <c r="X3085" s="127">
        <v>23020</v>
      </c>
      <c r="Y3085" t="s">
        <v>1483</v>
      </c>
      <c r="Z3085" s="127">
        <v>43374</v>
      </c>
      <c r="AA3085" s="127">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18949</v>
      </c>
      <c r="X3086" s="127">
        <v>21966</v>
      </c>
      <c r="Y3086" t="s">
        <v>1486</v>
      </c>
      <c r="Z3086" s="127">
        <v>43525</v>
      </c>
      <c r="AA3086" s="127">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18950</v>
      </c>
      <c r="P3087" t="s">
        <v>126</v>
      </c>
      <c r="Q3087" t="s">
        <v>75</v>
      </c>
      <c r="R3087" t="s">
        <v>15141</v>
      </c>
      <c r="S3087" t="str">
        <f t="shared" si="44"/>
        <v>FLORES QUISPE, IRMA FELICITAS</v>
      </c>
      <c r="T3087" t="s">
        <v>59</v>
      </c>
      <c r="U3087" t="s">
        <v>37</v>
      </c>
      <c r="V3087" t="s">
        <v>49</v>
      </c>
      <c r="W3087" t="s">
        <v>16372</v>
      </c>
      <c r="X3087" s="127">
        <v>23120</v>
      </c>
      <c r="Y3087" t="s">
        <v>15142</v>
      </c>
      <c r="Z3087" s="127">
        <v>44256</v>
      </c>
      <c r="AA3087" s="127">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18951</v>
      </c>
      <c r="X3088" s="127">
        <v>23578</v>
      </c>
      <c r="Y3088" t="s">
        <v>1492</v>
      </c>
      <c r="Z3088" s="127">
        <v>43525</v>
      </c>
      <c r="AA3088" s="127">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19026</v>
      </c>
      <c r="X3089" s="127">
        <v>22918</v>
      </c>
      <c r="Y3089" t="s">
        <v>1720</v>
      </c>
      <c r="Z3089" s="127">
        <v>44197</v>
      </c>
      <c r="AA3089" s="127">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19077</v>
      </c>
      <c r="X3090" s="127">
        <v>24713</v>
      </c>
      <c r="Y3090" t="s">
        <v>1495</v>
      </c>
      <c r="Z3090" s="127">
        <v>44256</v>
      </c>
      <c r="AA3090" s="127">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18952</v>
      </c>
      <c r="X3091" s="127">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18953</v>
      </c>
      <c r="X3092" s="127">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18954</v>
      </c>
      <c r="X3093" s="127">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18965</v>
      </c>
      <c r="X3094" s="127">
        <v>24772</v>
      </c>
      <c r="Y3094" t="s">
        <v>1521</v>
      </c>
      <c r="Z3094" s="127">
        <v>44256</v>
      </c>
      <c r="AA3094" s="127">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19053</v>
      </c>
      <c r="X3095" s="127">
        <v>22443</v>
      </c>
      <c r="Y3095" t="s">
        <v>1517</v>
      </c>
      <c r="Z3095" s="127">
        <v>44256</v>
      </c>
      <c r="AA3095" s="127">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19034</v>
      </c>
      <c r="X3096" s="127">
        <v>23728</v>
      </c>
      <c r="Y3096" t="s">
        <v>1737</v>
      </c>
      <c r="Z3096" s="127">
        <v>44256</v>
      </c>
      <c r="AA3096" s="127">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18955</v>
      </c>
      <c r="X3097" s="127">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18956</v>
      </c>
      <c r="X3098" s="127">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18957</v>
      </c>
      <c r="X3099" s="127">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18958</v>
      </c>
      <c r="X3100" s="127">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18959</v>
      </c>
      <c r="X3101" s="127">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18960</v>
      </c>
      <c r="X3102" s="127">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18961</v>
      </c>
      <c r="X3103" s="127">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18962</v>
      </c>
      <c r="X3104" s="127">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19046</v>
      </c>
      <c r="X3105" s="127">
        <v>20751</v>
      </c>
      <c r="Y3105" t="s">
        <v>1753</v>
      </c>
      <c r="Z3105" s="127">
        <v>44256</v>
      </c>
      <c r="AA3105" s="127">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19038</v>
      </c>
      <c r="X3106" s="127">
        <v>23411</v>
      </c>
      <c r="Y3106" t="s">
        <v>1562</v>
      </c>
      <c r="Z3106" s="127">
        <v>44256</v>
      </c>
      <c r="AA3106" s="127">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18963</v>
      </c>
      <c r="X3107" s="127">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19018</v>
      </c>
      <c r="X3108" s="127">
        <v>22512</v>
      </c>
      <c r="Y3108" t="s">
        <v>1571</v>
      </c>
      <c r="Z3108" s="127">
        <v>44256</v>
      </c>
      <c r="AA3108" s="127">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19072</v>
      </c>
      <c r="X3109" s="127">
        <v>22496</v>
      </c>
      <c r="Y3109" t="s">
        <v>1575</v>
      </c>
      <c r="Z3109" s="127">
        <v>44256</v>
      </c>
      <c r="AA3109" s="127">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19004</v>
      </c>
      <c r="X3110" s="127">
        <v>26456</v>
      </c>
      <c r="Y3110" t="s">
        <v>1676</v>
      </c>
      <c r="Z3110" s="127">
        <v>44256</v>
      </c>
      <c r="AA3110" s="127">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18964</v>
      </c>
      <c r="X3111" s="127">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23062</v>
      </c>
      <c r="S3112" s="194" t="s">
        <v>235</v>
      </c>
      <c r="T3112" t="s">
        <v>64</v>
      </c>
      <c r="U3112" t="s">
        <v>48</v>
      </c>
      <c r="V3112" t="s">
        <v>49</v>
      </c>
      <c r="W3112" t="s">
        <v>23063</v>
      </c>
      <c r="X3112" s="127">
        <v>25711</v>
      </c>
      <c r="Y3112" t="s">
        <v>23064</v>
      </c>
      <c r="Z3112" s="127">
        <v>44256</v>
      </c>
      <c r="AA3112" s="127">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23065</v>
      </c>
      <c r="S3113" s="194" t="s">
        <v>235</v>
      </c>
      <c r="T3113" t="s">
        <v>64</v>
      </c>
      <c r="U3113" t="s">
        <v>48</v>
      </c>
      <c r="V3113" t="s">
        <v>49</v>
      </c>
      <c r="W3113" t="s">
        <v>23066</v>
      </c>
      <c r="X3113" s="127">
        <v>26705</v>
      </c>
      <c r="Y3113" t="s">
        <v>23067</v>
      </c>
      <c r="Z3113" s="127">
        <v>44260</v>
      </c>
      <c r="AA3113" s="127">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18965</v>
      </c>
      <c r="X3114" s="127">
        <v>24772</v>
      </c>
      <c r="Y3114" t="s">
        <v>1521</v>
      </c>
      <c r="Z3114" s="127">
        <v>44256</v>
      </c>
      <c r="AA3114" s="127">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18966</v>
      </c>
      <c r="P3115" t="s">
        <v>23068</v>
      </c>
      <c r="Q3115" t="s">
        <v>4483</v>
      </c>
      <c r="R3115" t="s">
        <v>23069</v>
      </c>
      <c r="S3115" s="194" t="s">
        <v>235</v>
      </c>
      <c r="T3115" t="s">
        <v>64</v>
      </c>
      <c r="U3115" t="s">
        <v>48</v>
      </c>
      <c r="V3115" t="s">
        <v>49</v>
      </c>
      <c r="W3115" t="s">
        <v>23070</v>
      </c>
      <c r="X3115" s="127">
        <v>28939</v>
      </c>
      <c r="Y3115" t="s">
        <v>23071</v>
      </c>
      <c r="Z3115" s="127">
        <v>44256</v>
      </c>
      <c r="AA3115" s="127">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18967</v>
      </c>
      <c r="X3116" s="127">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18968</v>
      </c>
      <c r="X3117" s="127">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18969</v>
      </c>
      <c r="X3118" s="127">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23072</v>
      </c>
      <c r="S3119" s="194" t="s">
        <v>235</v>
      </c>
      <c r="T3119" t="s">
        <v>64</v>
      </c>
      <c r="U3119" t="s">
        <v>48</v>
      </c>
      <c r="V3119" t="s">
        <v>49</v>
      </c>
      <c r="W3119" t="s">
        <v>23073</v>
      </c>
      <c r="X3119" s="127">
        <v>32365</v>
      </c>
      <c r="Y3119" t="s">
        <v>23074</v>
      </c>
      <c r="Z3119" s="127">
        <v>44256</v>
      </c>
      <c r="AA3119" s="127">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17169</v>
      </c>
      <c r="W3120" t="s">
        <v>18970</v>
      </c>
      <c r="X3120" s="127">
        <v>26385</v>
      </c>
      <c r="Y3120" t="s">
        <v>14433</v>
      </c>
      <c r="Z3120" s="127">
        <v>43466</v>
      </c>
      <c r="AA3120" s="127">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18971</v>
      </c>
      <c r="X3121" s="127">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18972</v>
      </c>
      <c r="X3122" s="127">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18973</v>
      </c>
      <c r="X3123" s="127">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18974</v>
      </c>
      <c r="X3124" s="127">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18977</v>
      </c>
      <c r="S3125" t="str">
        <f t="shared" si="44"/>
        <v>TORRES CASTILLO, TANIA</v>
      </c>
      <c r="T3125" t="s">
        <v>47</v>
      </c>
      <c r="U3125" t="s">
        <v>48</v>
      </c>
      <c r="V3125" t="s">
        <v>49</v>
      </c>
      <c r="W3125" t="s">
        <v>18975</v>
      </c>
      <c r="X3125" s="127">
        <v>29645</v>
      </c>
      <c r="Y3125" t="s">
        <v>18976</v>
      </c>
      <c r="Z3125" s="127">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18978</v>
      </c>
      <c r="X3126" s="127">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18979</v>
      </c>
      <c r="X3127" s="127">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18980</v>
      </c>
      <c r="X3128" s="127">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18981</v>
      </c>
      <c r="X3129" s="127">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18982</v>
      </c>
      <c r="P3130" t="s">
        <v>106</v>
      </c>
      <c r="Q3130" t="s">
        <v>230</v>
      </c>
      <c r="R3130" t="s">
        <v>23075</v>
      </c>
      <c r="S3130" s="194" t="s">
        <v>235</v>
      </c>
      <c r="T3130" t="s">
        <v>64</v>
      </c>
      <c r="U3130" t="s">
        <v>48</v>
      </c>
      <c r="V3130" t="s">
        <v>49</v>
      </c>
      <c r="W3130" t="s">
        <v>23076</v>
      </c>
      <c r="X3130" s="127">
        <v>32180</v>
      </c>
      <c r="Y3130" t="s">
        <v>23077</v>
      </c>
      <c r="Z3130" s="127">
        <v>44351</v>
      </c>
      <c r="AA3130" s="127">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18983</v>
      </c>
      <c r="X3131" s="127">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18984</v>
      </c>
      <c r="P3132" t="s">
        <v>628</v>
      </c>
      <c r="Q3132" t="s">
        <v>642</v>
      </c>
      <c r="R3132" t="s">
        <v>23078</v>
      </c>
      <c r="S3132" s="194" t="s">
        <v>235</v>
      </c>
      <c r="T3132" t="s">
        <v>64</v>
      </c>
      <c r="U3132" t="s">
        <v>48</v>
      </c>
      <c r="V3132" t="s">
        <v>49</v>
      </c>
      <c r="W3132" t="s">
        <v>23079</v>
      </c>
      <c r="X3132" s="127">
        <v>25037</v>
      </c>
      <c r="Y3132" t="s">
        <v>23080</v>
      </c>
      <c r="Z3132" s="127">
        <v>44286</v>
      </c>
      <c r="AA3132" s="127">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18985</v>
      </c>
      <c r="X3133" s="127">
        <v>22429</v>
      </c>
      <c r="Y3133" t="s">
        <v>18986</v>
      </c>
      <c r="Z3133" s="127">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18987</v>
      </c>
      <c r="X3134" s="127">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18988</v>
      </c>
      <c r="X3135" s="127">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18989</v>
      </c>
      <c r="P3136" t="s">
        <v>426</v>
      </c>
      <c r="Q3136" t="s">
        <v>85</v>
      </c>
      <c r="R3136" t="s">
        <v>23081</v>
      </c>
      <c r="S3136" s="194" t="s">
        <v>235</v>
      </c>
      <c r="T3136" t="s">
        <v>64</v>
      </c>
      <c r="U3136" t="s">
        <v>48</v>
      </c>
      <c r="V3136" t="s">
        <v>49</v>
      </c>
      <c r="W3136" t="s">
        <v>23082</v>
      </c>
      <c r="X3136" s="127">
        <v>34290</v>
      </c>
      <c r="Y3136" t="s">
        <v>23083</v>
      </c>
      <c r="Z3136" s="127">
        <v>44480</v>
      </c>
      <c r="AA3136" s="127">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18990</v>
      </c>
      <c r="P3137" t="s">
        <v>9755</v>
      </c>
      <c r="Q3137" t="s">
        <v>230</v>
      </c>
      <c r="R3137" t="s">
        <v>15866</v>
      </c>
      <c r="S3137" t="str">
        <f t="shared" si="44"/>
        <v>SILVESTRE TICONA, REGINA MARISOL</v>
      </c>
      <c r="T3137" t="s">
        <v>64</v>
      </c>
      <c r="U3137" t="s">
        <v>48</v>
      </c>
      <c r="V3137" t="s">
        <v>49</v>
      </c>
      <c r="W3137" t="s">
        <v>18991</v>
      </c>
      <c r="X3137" s="127">
        <v>24824</v>
      </c>
      <c r="Y3137" t="s">
        <v>15867</v>
      </c>
      <c r="Z3137" s="127">
        <v>44256</v>
      </c>
      <c r="AA3137" s="127">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23084</v>
      </c>
      <c r="S3138" s="194" t="s">
        <v>235</v>
      </c>
      <c r="T3138" t="s">
        <v>64</v>
      </c>
      <c r="U3138" t="s">
        <v>48</v>
      </c>
      <c r="V3138" t="s">
        <v>49</v>
      </c>
      <c r="W3138" t="s">
        <v>23085</v>
      </c>
      <c r="X3138" s="127">
        <v>24617</v>
      </c>
      <c r="Y3138" t="s">
        <v>23086</v>
      </c>
      <c r="Z3138" s="127">
        <v>44256</v>
      </c>
      <c r="AA3138" s="127">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18992</v>
      </c>
      <c r="X3139" s="127">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18993</v>
      </c>
      <c r="X3140" s="127">
        <v>24698</v>
      </c>
      <c r="Y3140" t="s">
        <v>1566</v>
      </c>
      <c r="Z3140" s="127">
        <v>44446</v>
      </c>
      <c r="AA3140" s="127">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18994</v>
      </c>
      <c r="P3141" t="s">
        <v>888</v>
      </c>
      <c r="Q3141" t="s">
        <v>169</v>
      </c>
      <c r="R3141" t="s">
        <v>23084</v>
      </c>
      <c r="S3141" s="194" t="s">
        <v>235</v>
      </c>
      <c r="T3141" t="s">
        <v>64</v>
      </c>
      <c r="U3141" t="s">
        <v>48</v>
      </c>
      <c r="V3141" t="s">
        <v>49</v>
      </c>
      <c r="W3141" t="s">
        <v>23087</v>
      </c>
      <c r="X3141" s="127">
        <v>22253</v>
      </c>
      <c r="Y3141" t="s">
        <v>23088</v>
      </c>
      <c r="Z3141" s="127">
        <v>44456</v>
      </c>
      <c r="AA3141" s="127">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18995</v>
      </c>
      <c r="X3142" s="127">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18996</v>
      </c>
      <c r="X3143" s="127">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18997</v>
      </c>
      <c r="X3144" s="127">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18998</v>
      </c>
      <c r="P3145" t="s">
        <v>106</v>
      </c>
      <c r="Q3145" t="s">
        <v>126</v>
      </c>
      <c r="R3145" t="s">
        <v>23089</v>
      </c>
      <c r="S3145" s="194" t="s">
        <v>235</v>
      </c>
      <c r="T3145" t="s">
        <v>64</v>
      </c>
      <c r="U3145" t="s">
        <v>48</v>
      </c>
      <c r="V3145" t="s">
        <v>49</v>
      </c>
      <c r="W3145" t="s">
        <v>23090</v>
      </c>
      <c r="X3145" s="127">
        <v>25604</v>
      </c>
      <c r="Y3145" t="s">
        <v>23091</v>
      </c>
      <c r="Z3145" s="127">
        <v>44470</v>
      </c>
      <c r="AA3145" s="127">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18999</v>
      </c>
      <c r="X3146" s="127">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19000</v>
      </c>
      <c r="X3147" s="127">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19001</v>
      </c>
      <c r="X3148" s="127">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19002</v>
      </c>
      <c r="X3149" s="127">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19003</v>
      </c>
      <c r="X3150" s="127">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19004</v>
      </c>
      <c r="X3151" s="127">
        <v>26456</v>
      </c>
      <c r="Y3151" t="s">
        <v>1676</v>
      </c>
      <c r="Z3151" s="127">
        <v>44256</v>
      </c>
      <c r="AA3151" s="127">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19005</v>
      </c>
      <c r="P3152" t="s">
        <v>520</v>
      </c>
      <c r="Q3152" t="s">
        <v>156</v>
      </c>
      <c r="R3152" t="s">
        <v>23092</v>
      </c>
      <c r="S3152" s="194" t="s">
        <v>235</v>
      </c>
      <c r="T3152" t="s">
        <v>64</v>
      </c>
      <c r="U3152" t="s">
        <v>48</v>
      </c>
      <c r="V3152" t="s">
        <v>49</v>
      </c>
      <c r="W3152" t="s">
        <v>23093</v>
      </c>
      <c r="X3152" s="127">
        <v>28060</v>
      </c>
      <c r="Y3152" t="s">
        <v>23094</v>
      </c>
      <c r="Z3152" s="127">
        <v>44256</v>
      </c>
      <c r="AA3152" s="127">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19006</v>
      </c>
      <c r="X3153" s="127">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19007</v>
      </c>
      <c r="X3154" s="127">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19008</v>
      </c>
      <c r="X3155" s="127">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19009</v>
      </c>
      <c r="X3156" s="127">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19010</v>
      </c>
      <c r="X3157" s="127">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19011</v>
      </c>
      <c r="P3158" t="s">
        <v>186</v>
      </c>
      <c r="Q3158" t="s">
        <v>106</v>
      </c>
      <c r="R3158" t="s">
        <v>559</v>
      </c>
      <c r="S3158" s="194" t="s">
        <v>235</v>
      </c>
      <c r="T3158" t="s">
        <v>64</v>
      </c>
      <c r="U3158" t="s">
        <v>48</v>
      </c>
      <c r="V3158" t="s">
        <v>49</v>
      </c>
      <c r="W3158" t="s">
        <v>23095</v>
      </c>
      <c r="X3158" s="127">
        <v>30639</v>
      </c>
      <c r="Y3158" t="s">
        <v>23096</v>
      </c>
      <c r="Z3158" s="127">
        <v>44256</v>
      </c>
      <c r="AA3158" s="127">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19012</v>
      </c>
      <c r="X3159" s="127">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19013</v>
      </c>
      <c r="X3160" s="127">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16184</v>
      </c>
      <c r="W3161" t="s">
        <v>19014</v>
      </c>
      <c r="X3161" s="127">
        <v>31719</v>
      </c>
      <c r="Y3161" t="s">
        <v>14436</v>
      </c>
      <c r="Z3161" s="127">
        <v>44455</v>
      </c>
      <c r="AA3161" s="127">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19015</v>
      </c>
      <c r="P3162" t="s">
        <v>529</v>
      </c>
      <c r="Q3162" t="s">
        <v>71</v>
      </c>
      <c r="R3162" t="s">
        <v>23097</v>
      </c>
      <c r="S3162" s="194" t="s">
        <v>235</v>
      </c>
      <c r="T3162" t="s">
        <v>64</v>
      </c>
      <c r="U3162" t="s">
        <v>48</v>
      </c>
      <c r="V3162" t="s">
        <v>49</v>
      </c>
      <c r="W3162" t="s">
        <v>23098</v>
      </c>
      <c r="X3162" s="127">
        <v>32035</v>
      </c>
      <c r="Y3162" t="s">
        <v>23099</v>
      </c>
      <c r="Z3162" s="127">
        <v>44455</v>
      </c>
      <c r="AA3162" s="127">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19016</v>
      </c>
      <c r="X3163" s="127">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19017</v>
      </c>
      <c r="X3164" s="127">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19018</v>
      </c>
      <c r="X3165" s="127">
        <v>22512</v>
      </c>
      <c r="Y3165" t="s">
        <v>1571</v>
      </c>
      <c r="Z3165" s="127">
        <v>44256</v>
      </c>
      <c r="AA3165" s="127">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19019</v>
      </c>
      <c r="P3166" t="s">
        <v>230</v>
      </c>
      <c r="Q3166" t="s">
        <v>126</v>
      </c>
      <c r="R3166" t="s">
        <v>649</v>
      </c>
      <c r="S3166" s="194" t="s">
        <v>235</v>
      </c>
      <c r="T3166" t="s">
        <v>64</v>
      </c>
      <c r="U3166" t="s">
        <v>48</v>
      </c>
      <c r="V3166" t="s">
        <v>49</v>
      </c>
      <c r="W3166" t="s">
        <v>23100</v>
      </c>
      <c r="X3166" s="127">
        <v>27801</v>
      </c>
      <c r="Y3166" t="s">
        <v>23101</v>
      </c>
      <c r="Z3166" s="127">
        <v>44256</v>
      </c>
      <c r="AA3166" s="127">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19020</v>
      </c>
      <c r="X3167" s="127">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19021</v>
      </c>
      <c r="X3168" s="127">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19022</v>
      </c>
      <c r="X3169" s="127">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19023</v>
      </c>
      <c r="X3170" s="127">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19024</v>
      </c>
      <c r="P3171" t="s">
        <v>740</v>
      </c>
      <c r="Q3171" t="s">
        <v>23102</v>
      </c>
      <c r="R3171" t="s">
        <v>23103</v>
      </c>
      <c r="S3171" s="194" t="s">
        <v>235</v>
      </c>
      <c r="T3171" t="s">
        <v>64</v>
      </c>
      <c r="U3171" t="s">
        <v>48</v>
      </c>
      <c r="V3171" t="s">
        <v>49</v>
      </c>
      <c r="W3171" t="s">
        <v>23104</v>
      </c>
      <c r="X3171" s="127">
        <v>29344</v>
      </c>
      <c r="Y3171" t="s">
        <v>23105</v>
      </c>
      <c r="Z3171" s="127">
        <v>44531</v>
      </c>
      <c r="AA3171" s="127">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19025</v>
      </c>
      <c r="X3172" s="127">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19026</v>
      </c>
      <c r="X3173" s="127">
        <v>22918</v>
      </c>
      <c r="Y3173" t="s">
        <v>1720</v>
      </c>
      <c r="Z3173" s="127">
        <v>44197</v>
      </c>
      <c r="AA3173" s="127">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19027</v>
      </c>
      <c r="P3174" t="s">
        <v>531</v>
      </c>
      <c r="Q3174" t="s">
        <v>129</v>
      </c>
      <c r="R3174" t="s">
        <v>23106</v>
      </c>
      <c r="S3174" s="194" t="s">
        <v>235</v>
      </c>
      <c r="T3174" t="s">
        <v>64</v>
      </c>
      <c r="U3174" t="s">
        <v>48</v>
      </c>
      <c r="V3174" t="s">
        <v>49</v>
      </c>
      <c r="W3174" t="s">
        <v>23107</v>
      </c>
      <c r="X3174" s="127">
        <v>27644</v>
      </c>
      <c r="Y3174" t="s">
        <v>23108</v>
      </c>
      <c r="Z3174" s="127">
        <v>44256</v>
      </c>
      <c r="AA3174" s="127">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19028</v>
      </c>
      <c r="X3175" s="127">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19029</v>
      </c>
      <c r="X3176" s="127">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19030</v>
      </c>
      <c r="X3177" s="127">
        <v>23784</v>
      </c>
      <c r="Y3177" t="s">
        <v>1549</v>
      </c>
      <c r="Z3177" s="127">
        <v>44197</v>
      </c>
      <c r="AA3177" s="127">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19031</v>
      </c>
      <c r="P3178" t="s">
        <v>1030</v>
      </c>
      <c r="Q3178" t="s">
        <v>2399</v>
      </c>
      <c r="R3178" t="s">
        <v>7535</v>
      </c>
      <c r="S3178" s="194" t="s">
        <v>235</v>
      </c>
      <c r="T3178" t="s">
        <v>64</v>
      </c>
      <c r="U3178" t="s">
        <v>48</v>
      </c>
      <c r="V3178" t="s">
        <v>49</v>
      </c>
      <c r="W3178" t="s">
        <v>23109</v>
      </c>
      <c r="X3178" s="127">
        <v>30261</v>
      </c>
      <c r="Y3178" t="s">
        <v>23110</v>
      </c>
      <c r="Z3178" s="127">
        <v>44256</v>
      </c>
      <c r="AA3178" s="127">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19032</v>
      </c>
      <c r="X3179" s="127">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19033</v>
      </c>
      <c r="X3180" s="127">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19034</v>
      </c>
      <c r="X3181" s="127">
        <v>23728</v>
      </c>
      <c r="Y3181" t="s">
        <v>1737</v>
      </c>
      <c r="Z3181" s="127">
        <v>44256</v>
      </c>
      <c r="AA3181" s="127">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19035</v>
      </c>
      <c r="P3182" t="s">
        <v>267</v>
      </c>
      <c r="Q3182" t="s">
        <v>307</v>
      </c>
      <c r="R3182" t="s">
        <v>23111</v>
      </c>
      <c r="S3182" s="194" t="s">
        <v>235</v>
      </c>
      <c r="T3182" t="s">
        <v>64</v>
      </c>
      <c r="U3182" t="s">
        <v>48</v>
      </c>
      <c r="V3182" t="s">
        <v>49</v>
      </c>
      <c r="W3182" t="s">
        <v>23112</v>
      </c>
      <c r="X3182" s="127">
        <v>28972</v>
      </c>
      <c r="Y3182" t="s">
        <v>23113</v>
      </c>
      <c r="Z3182" s="127">
        <v>44256</v>
      </c>
      <c r="AA3182" s="127">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19036</v>
      </c>
      <c r="X3183" s="127">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19037</v>
      </c>
      <c r="P3184" t="s">
        <v>106</v>
      </c>
      <c r="Q3184" t="s">
        <v>9630</v>
      </c>
      <c r="R3184" t="s">
        <v>23114</v>
      </c>
      <c r="S3184" s="194" t="s">
        <v>235</v>
      </c>
      <c r="T3184" t="s">
        <v>64</v>
      </c>
      <c r="U3184" t="s">
        <v>48</v>
      </c>
      <c r="V3184" t="s">
        <v>49</v>
      </c>
      <c r="W3184" t="s">
        <v>23115</v>
      </c>
      <c r="X3184" s="127">
        <v>32932</v>
      </c>
      <c r="Y3184" t="s">
        <v>23116</v>
      </c>
      <c r="Z3184" s="127">
        <v>44256</v>
      </c>
      <c r="AA3184" s="127">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19038</v>
      </c>
      <c r="X3185" s="127">
        <v>23411</v>
      </c>
      <c r="Y3185" t="s">
        <v>1562</v>
      </c>
      <c r="Z3185" s="127">
        <v>44256</v>
      </c>
      <c r="AA3185" s="127">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19039</v>
      </c>
      <c r="P3186" t="s">
        <v>6502</v>
      </c>
      <c r="Q3186" t="s">
        <v>536</v>
      </c>
      <c r="R3186" t="s">
        <v>282</v>
      </c>
      <c r="S3186" s="194" t="s">
        <v>235</v>
      </c>
      <c r="T3186" t="s">
        <v>18770</v>
      </c>
      <c r="U3186" t="s">
        <v>48</v>
      </c>
      <c r="V3186" t="s">
        <v>49</v>
      </c>
      <c r="W3186" t="s">
        <v>23117</v>
      </c>
      <c r="X3186" s="127">
        <v>30122</v>
      </c>
      <c r="Y3186" t="s">
        <v>23118</v>
      </c>
      <c r="Z3186" s="127">
        <v>44361</v>
      </c>
      <c r="AA3186" s="127">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19040</v>
      </c>
      <c r="X3187" s="127">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19041</v>
      </c>
      <c r="X3188" s="127">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19042</v>
      </c>
      <c r="X3189" s="127">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19043</v>
      </c>
      <c r="P3190" t="s">
        <v>6580</v>
      </c>
      <c r="Q3190" t="s">
        <v>228</v>
      </c>
      <c r="R3190" t="s">
        <v>23119</v>
      </c>
      <c r="S3190" s="194" t="s">
        <v>235</v>
      </c>
      <c r="T3190" t="s">
        <v>64</v>
      </c>
      <c r="U3190" t="s">
        <v>48</v>
      </c>
      <c r="V3190" t="s">
        <v>49</v>
      </c>
      <c r="W3190" t="s">
        <v>23120</v>
      </c>
      <c r="X3190" s="127">
        <v>26852</v>
      </c>
      <c r="Y3190" t="s">
        <v>23121</v>
      </c>
      <c r="Z3190" s="127">
        <v>44491</v>
      </c>
      <c r="AA3190" s="127">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16184</v>
      </c>
      <c r="W3191" t="s">
        <v>19044</v>
      </c>
      <c r="X3191" s="127">
        <v>26947</v>
      </c>
      <c r="Y3191" t="s">
        <v>1751</v>
      </c>
      <c r="Z3191" s="127">
        <v>44487</v>
      </c>
      <c r="AA3191" s="127">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19045</v>
      </c>
      <c r="P3192" t="s">
        <v>325</v>
      </c>
      <c r="Q3192" t="s">
        <v>134</v>
      </c>
      <c r="R3192" t="s">
        <v>1032</v>
      </c>
      <c r="S3192" s="194" t="s">
        <v>235</v>
      </c>
      <c r="T3192" t="s">
        <v>64</v>
      </c>
      <c r="U3192" t="s">
        <v>48</v>
      </c>
      <c r="V3192" t="s">
        <v>49</v>
      </c>
      <c r="W3192" t="s">
        <v>23122</v>
      </c>
      <c r="X3192" s="127">
        <v>28201</v>
      </c>
      <c r="Y3192" t="s">
        <v>23123</v>
      </c>
      <c r="Z3192" s="127">
        <v>44256</v>
      </c>
      <c r="AA3192" s="127">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19046</v>
      </c>
      <c r="X3193" s="127">
        <v>20751</v>
      </c>
      <c r="Y3193" t="s">
        <v>1753</v>
      </c>
      <c r="Z3193" s="127">
        <v>44256</v>
      </c>
      <c r="AA3193" s="127">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19047</v>
      </c>
      <c r="X3194" s="127">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19048</v>
      </c>
      <c r="X3195" s="127">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19049</v>
      </c>
      <c r="X3196" s="127">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19050</v>
      </c>
      <c r="P3197" t="s">
        <v>325</v>
      </c>
      <c r="Q3197" t="s">
        <v>289</v>
      </c>
      <c r="R3197" t="s">
        <v>4336</v>
      </c>
      <c r="S3197" s="194" t="s">
        <v>235</v>
      </c>
      <c r="T3197" t="s">
        <v>64</v>
      </c>
      <c r="U3197" t="s">
        <v>48</v>
      </c>
      <c r="V3197" t="s">
        <v>49</v>
      </c>
      <c r="W3197" t="s">
        <v>23124</v>
      </c>
      <c r="X3197" s="127">
        <v>28602</v>
      </c>
      <c r="Y3197" t="s">
        <v>23125</v>
      </c>
      <c r="Z3197" s="127">
        <v>44256</v>
      </c>
      <c r="AA3197" s="127">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19051</v>
      </c>
      <c r="X3198" s="127">
        <v>24125</v>
      </c>
      <c r="Y3198" t="s">
        <v>15870</v>
      </c>
      <c r="Z3198" s="127">
        <v>44197</v>
      </c>
      <c r="AA3198" s="127">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19052</v>
      </c>
      <c r="X3199" s="127">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19053</v>
      </c>
      <c r="X3200" s="127">
        <v>22443</v>
      </c>
      <c r="Y3200" t="s">
        <v>1517</v>
      </c>
      <c r="Z3200" s="127">
        <v>44256</v>
      </c>
      <c r="AA3200" s="127">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19054</v>
      </c>
      <c r="P3201" t="s">
        <v>164</v>
      </c>
      <c r="Q3201" t="s">
        <v>68</v>
      </c>
      <c r="R3201" t="s">
        <v>856</v>
      </c>
      <c r="S3201" s="194" t="s">
        <v>235</v>
      </c>
      <c r="T3201" t="s">
        <v>64</v>
      </c>
      <c r="U3201" t="s">
        <v>48</v>
      </c>
      <c r="V3201" t="s">
        <v>49</v>
      </c>
      <c r="W3201" t="s">
        <v>23126</v>
      </c>
      <c r="X3201" s="127">
        <v>29611</v>
      </c>
      <c r="Y3201" t="s">
        <v>23127</v>
      </c>
      <c r="Z3201" s="127">
        <v>44256</v>
      </c>
      <c r="AA3201" s="127">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19055</v>
      </c>
      <c r="X3202" s="127">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19056</v>
      </c>
      <c r="X3203" s="127">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19057</v>
      </c>
      <c r="X3204" s="127">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19058</v>
      </c>
      <c r="X3205" s="127">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19059</v>
      </c>
      <c r="P3206" t="s">
        <v>414</v>
      </c>
      <c r="Q3206" t="s">
        <v>35</v>
      </c>
      <c r="R3206" t="s">
        <v>23128</v>
      </c>
      <c r="S3206" s="194" t="s">
        <v>235</v>
      </c>
      <c r="T3206" t="s">
        <v>64</v>
      </c>
      <c r="U3206" t="s">
        <v>48</v>
      </c>
      <c r="V3206" t="s">
        <v>49</v>
      </c>
      <c r="W3206" t="s">
        <v>23129</v>
      </c>
      <c r="X3206" s="127">
        <v>30025</v>
      </c>
      <c r="Y3206" t="s">
        <v>23130</v>
      </c>
      <c r="Z3206" s="127">
        <v>44256</v>
      </c>
      <c r="AA3206" s="127">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19060</v>
      </c>
      <c r="X3207" s="127">
        <v>24960</v>
      </c>
      <c r="Y3207" t="s">
        <v>1530</v>
      </c>
      <c r="Z3207" s="127">
        <v>44256</v>
      </c>
      <c r="AA3207" s="127">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19061</v>
      </c>
      <c r="X3208" s="127">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19062</v>
      </c>
      <c r="X3209" s="127">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19063</v>
      </c>
      <c r="P3210" t="s">
        <v>23131</v>
      </c>
      <c r="Q3210" t="s">
        <v>191</v>
      </c>
      <c r="R3210" t="s">
        <v>772</v>
      </c>
      <c r="S3210" s="194" t="s">
        <v>235</v>
      </c>
      <c r="T3210" t="s">
        <v>64</v>
      </c>
      <c r="U3210" t="s">
        <v>48</v>
      </c>
      <c r="V3210" t="s">
        <v>49</v>
      </c>
      <c r="W3210" t="s">
        <v>23132</v>
      </c>
      <c r="X3210" s="127">
        <v>24337</v>
      </c>
      <c r="Y3210" t="s">
        <v>23133</v>
      </c>
      <c r="Z3210" s="127">
        <v>44256</v>
      </c>
      <c r="AA3210" s="127">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19064</v>
      </c>
      <c r="X3211" s="127">
        <v>24860</v>
      </c>
      <c r="Y3211" t="s">
        <v>1787</v>
      </c>
      <c r="Z3211" s="127">
        <v>44197</v>
      </c>
      <c r="AA3211" s="127">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19065</v>
      </c>
      <c r="X3212" s="127">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19066</v>
      </c>
      <c r="X3213" s="127">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19067</v>
      </c>
      <c r="X3214" s="127">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19068</v>
      </c>
      <c r="X3215" s="127">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19069</v>
      </c>
      <c r="X3216" s="127">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19070</v>
      </c>
      <c r="X3217" s="127">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19071</v>
      </c>
      <c r="X3218" s="127">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19072</v>
      </c>
      <c r="X3219" s="127">
        <v>22496</v>
      </c>
      <c r="Y3219" t="s">
        <v>1575</v>
      </c>
      <c r="Z3219" s="127">
        <v>44256</v>
      </c>
      <c r="AA3219" s="127">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19073</v>
      </c>
      <c r="P3220" t="s">
        <v>183</v>
      </c>
      <c r="Q3220" t="s">
        <v>247</v>
      </c>
      <c r="R3220" t="s">
        <v>23134</v>
      </c>
      <c r="S3220" s="194" t="s">
        <v>235</v>
      </c>
      <c r="T3220" t="s">
        <v>64</v>
      </c>
      <c r="U3220" t="s">
        <v>48</v>
      </c>
      <c r="V3220" t="s">
        <v>49</v>
      </c>
      <c r="W3220" t="s">
        <v>23135</v>
      </c>
      <c r="X3220" s="127">
        <v>32639</v>
      </c>
      <c r="Y3220" t="s">
        <v>23136</v>
      </c>
      <c r="Z3220" s="127">
        <v>44256</v>
      </c>
      <c r="AA3220" s="127">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23137</v>
      </c>
      <c r="S3221" s="194" t="s">
        <v>235</v>
      </c>
      <c r="T3221" t="s">
        <v>64</v>
      </c>
      <c r="U3221" t="s">
        <v>48</v>
      </c>
      <c r="V3221" t="s">
        <v>49</v>
      </c>
      <c r="W3221" t="s">
        <v>23138</v>
      </c>
      <c r="X3221" s="127">
        <v>27909</v>
      </c>
      <c r="Y3221" t="s">
        <v>23139</v>
      </c>
      <c r="Z3221" s="127">
        <v>44256</v>
      </c>
      <c r="AA3221" s="127">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19074</v>
      </c>
      <c r="X3222" s="127">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19075</v>
      </c>
      <c r="X3223" s="127">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19076</v>
      </c>
      <c r="P3224" t="s">
        <v>126</v>
      </c>
      <c r="Q3224" t="s">
        <v>269</v>
      </c>
      <c r="R3224" t="s">
        <v>23140</v>
      </c>
      <c r="S3224" s="194" t="s">
        <v>235</v>
      </c>
      <c r="T3224" t="s">
        <v>64</v>
      </c>
      <c r="U3224" t="s">
        <v>48</v>
      </c>
      <c r="V3224" t="s">
        <v>49</v>
      </c>
      <c r="W3224" t="s">
        <v>23141</v>
      </c>
      <c r="X3224" s="127">
        <v>28389</v>
      </c>
      <c r="Y3224" t="s">
        <v>23142</v>
      </c>
      <c r="Z3224" s="127">
        <v>44522</v>
      </c>
      <c r="AA3224" s="127">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19077</v>
      </c>
      <c r="X3225" s="127">
        <v>24713</v>
      </c>
      <c r="Y3225" t="s">
        <v>1495</v>
      </c>
      <c r="Z3225" s="127">
        <v>44256</v>
      </c>
      <c r="AA3225" s="127">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19078</v>
      </c>
      <c r="P3226" t="s">
        <v>1221</v>
      </c>
      <c r="Q3226" t="s">
        <v>4057</v>
      </c>
      <c r="R3226" t="s">
        <v>23143</v>
      </c>
      <c r="S3226" s="194" t="s">
        <v>235</v>
      </c>
      <c r="T3226" t="s">
        <v>64</v>
      </c>
      <c r="U3226" t="s">
        <v>48</v>
      </c>
      <c r="V3226" t="s">
        <v>16198</v>
      </c>
      <c r="W3226" t="s">
        <v>23144</v>
      </c>
      <c r="X3226" s="127">
        <v>31132</v>
      </c>
      <c r="Y3226" t="s">
        <v>23145</v>
      </c>
      <c r="Z3226" s="127">
        <v>44256</v>
      </c>
      <c r="AA3226" s="127">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19079</v>
      </c>
      <c r="X3227" s="127">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19080</v>
      </c>
      <c r="X3228" s="127">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19081</v>
      </c>
      <c r="P3229" t="s">
        <v>74</v>
      </c>
      <c r="Q3229" t="s">
        <v>44</v>
      </c>
      <c r="R3229" t="s">
        <v>501</v>
      </c>
      <c r="S3229" s="194" t="s">
        <v>235</v>
      </c>
      <c r="T3229" t="s">
        <v>41</v>
      </c>
      <c r="U3229" t="s">
        <v>48</v>
      </c>
      <c r="V3229" t="s">
        <v>49</v>
      </c>
      <c r="W3229" t="s">
        <v>23146</v>
      </c>
      <c r="X3229" s="127">
        <v>27209</v>
      </c>
      <c r="Y3229" t="s">
        <v>23147</v>
      </c>
      <c r="Z3229" s="127">
        <v>44281</v>
      </c>
      <c r="AA3229" s="127">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19082</v>
      </c>
      <c r="X3230" s="127">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19083</v>
      </c>
      <c r="X3231" s="127">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19084</v>
      </c>
      <c r="P3232" t="s">
        <v>878</v>
      </c>
      <c r="Q3232" t="s">
        <v>193</v>
      </c>
      <c r="R3232" t="s">
        <v>900</v>
      </c>
      <c r="S3232" s="194" t="s">
        <v>235</v>
      </c>
      <c r="T3232" t="s">
        <v>41</v>
      </c>
      <c r="U3232" t="s">
        <v>48</v>
      </c>
      <c r="V3232" t="s">
        <v>49</v>
      </c>
      <c r="W3232" t="s">
        <v>23148</v>
      </c>
      <c r="X3232" s="127">
        <v>26943</v>
      </c>
      <c r="Y3232" t="s">
        <v>23149</v>
      </c>
      <c r="Z3232" s="127">
        <v>44256</v>
      </c>
      <c r="AA3232" s="127">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19085</v>
      </c>
      <c r="X3233" s="127">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19086</v>
      </c>
      <c r="X3234" s="127">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19087</v>
      </c>
      <c r="X3235" s="127">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19088</v>
      </c>
      <c r="X3236" s="127">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19089</v>
      </c>
      <c r="P3237" t="s">
        <v>98</v>
      </c>
      <c r="Q3237" t="s">
        <v>230</v>
      </c>
      <c r="R3237" t="s">
        <v>887</v>
      </c>
      <c r="S3237" s="194" t="s">
        <v>235</v>
      </c>
      <c r="T3237" t="s">
        <v>41</v>
      </c>
      <c r="U3237" t="s">
        <v>48</v>
      </c>
      <c r="V3237" t="s">
        <v>49</v>
      </c>
      <c r="W3237" t="s">
        <v>23150</v>
      </c>
      <c r="X3237" s="127">
        <v>26229</v>
      </c>
      <c r="Y3237" t="s">
        <v>23151</v>
      </c>
      <c r="Z3237" s="127">
        <v>44286</v>
      </c>
      <c r="AA3237" s="127">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19090</v>
      </c>
      <c r="X3238" s="127">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19091</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19092</v>
      </c>
      <c r="X3240" s="127">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19093</v>
      </c>
      <c r="X3241" s="127">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19094</v>
      </c>
      <c r="X3242" s="127">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19095</v>
      </c>
      <c r="X3243" s="127">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19096</v>
      </c>
      <c r="X3244" s="127">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19097</v>
      </c>
      <c r="X3245" s="127">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19098</v>
      </c>
      <c r="X3246" s="127">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19099</v>
      </c>
      <c r="X3247" s="127">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19100</v>
      </c>
      <c r="X3248" s="127">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19101</v>
      </c>
      <c r="X3249" s="127">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19102</v>
      </c>
      <c r="X3250" s="127">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19103</v>
      </c>
      <c r="X3251" s="127">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19104</v>
      </c>
      <c r="X3252" s="127">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19105</v>
      </c>
      <c r="X3253" s="127">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19106</v>
      </c>
      <c r="X3254" s="127">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19107</v>
      </c>
      <c r="X3255" s="127">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19108</v>
      </c>
      <c r="X3256" s="127">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19109</v>
      </c>
      <c r="X3257" s="127">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19110</v>
      </c>
      <c r="X3258" s="127">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19111</v>
      </c>
      <c r="X3259" s="127">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19112</v>
      </c>
      <c r="X3260" s="127">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19113</v>
      </c>
      <c r="X3261" s="127">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19114</v>
      </c>
      <c r="X3262" s="127">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19115</v>
      </c>
      <c r="X3263" s="127">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19116</v>
      </c>
      <c r="X3264" s="127">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19117</v>
      </c>
      <c r="X3265" s="127">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19118</v>
      </c>
      <c r="X3266" s="127">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19119</v>
      </c>
      <c r="X3267" s="127">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19120</v>
      </c>
      <c r="X3268" s="127">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19121</v>
      </c>
      <c r="X3269" s="127">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19122</v>
      </c>
      <c r="X3270" s="127">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19123</v>
      </c>
      <c r="P3271" t="s">
        <v>105</v>
      </c>
      <c r="Q3271" t="s">
        <v>106</v>
      </c>
      <c r="R3271" t="s">
        <v>6616</v>
      </c>
      <c r="S3271" t="str">
        <f t="shared" ref="S3271:S3329" si="47">CONCATENATE(P3271," ",Q3271,","," ",R3271)</f>
        <v>CHAMBI MAMANI, YIRA MAGALI</v>
      </c>
      <c r="T3271" t="s">
        <v>36</v>
      </c>
      <c r="U3271" t="s">
        <v>37</v>
      </c>
      <c r="V3271" t="s">
        <v>49</v>
      </c>
      <c r="W3271" t="s">
        <v>16149</v>
      </c>
      <c r="X3271" s="127">
        <v>25639</v>
      </c>
      <c r="Y3271" t="s">
        <v>6617</v>
      </c>
      <c r="Z3271" s="127">
        <v>44256</v>
      </c>
      <c r="AA3271" s="127">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19124</v>
      </c>
      <c r="X3272" s="127">
        <v>22059</v>
      </c>
      <c r="Y3272" t="s">
        <v>1959</v>
      </c>
      <c r="Z3272" s="127">
        <v>43374</v>
      </c>
      <c r="AA3272" s="127">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19125</v>
      </c>
      <c r="X3273" s="127">
        <v>28545</v>
      </c>
      <c r="Y3273" t="s">
        <v>15871</v>
      </c>
      <c r="Z3273" s="127">
        <v>43525</v>
      </c>
      <c r="AA3273" s="127">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19126</v>
      </c>
      <c r="X3274" s="127">
        <v>25987</v>
      </c>
      <c r="Y3274" t="s">
        <v>1966</v>
      </c>
      <c r="Z3274" s="127">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19147</v>
      </c>
      <c r="X3275" s="127">
        <v>22663</v>
      </c>
      <c r="Y3275" t="s">
        <v>2002</v>
      </c>
      <c r="Z3275" s="127">
        <v>44197</v>
      </c>
      <c r="AA3275" s="127">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19205</v>
      </c>
      <c r="X3276" s="127">
        <v>24913</v>
      </c>
      <c r="Y3276" t="s">
        <v>4509</v>
      </c>
      <c r="Z3276" s="127">
        <v>44256</v>
      </c>
      <c r="AA3276" s="127">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19127</v>
      </c>
      <c r="X3277" s="127">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19128</v>
      </c>
      <c r="X3278" s="127">
        <v>24801</v>
      </c>
      <c r="Y3278" t="s">
        <v>1956</v>
      </c>
      <c r="Z3278" s="127">
        <v>44197</v>
      </c>
      <c r="AA3278" s="127">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19129</v>
      </c>
      <c r="P3279" t="s">
        <v>101</v>
      </c>
      <c r="Q3279" t="s">
        <v>237</v>
      </c>
      <c r="R3279" t="s">
        <v>2012</v>
      </c>
      <c r="S3279" t="str">
        <f t="shared" si="47"/>
        <v>SOTOMAYOR VASQUEZ, MICAELA ANTONIA</v>
      </c>
      <c r="T3279" t="s">
        <v>36</v>
      </c>
      <c r="U3279" t="s">
        <v>37</v>
      </c>
      <c r="V3279" t="s">
        <v>49</v>
      </c>
      <c r="W3279" t="s">
        <v>19139</v>
      </c>
      <c r="X3279" s="127">
        <v>26643</v>
      </c>
      <c r="Y3279" t="s">
        <v>2013</v>
      </c>
      <c r="Z3279" s="127">
        <v>44256</v>
      </c>
      <c r="AA3279" s="127">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19130</v>
      </c>
      <c r="X3280" s="127">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19172</v>
      </c>
      <c r="X3281" s="127">
        <v>24837</v>
      </c>
      <c r="Y3281" t="s">
        <v>2088</v>
      </c>
      <c r="Z3281" s="127">
        <v>44256</v>
      </c>
      <c r="AA3281" s="127">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19131</v>
      </c>
      <c r="P3282" t="s">
        <v>301</v>
      </c>
      <c r="Q3282" t="s">
        <v>352</v>
      </c>
      <c r="R3282" t="s">
        <v>2015</v>
      </c>
      <c r="S3282" t="str">
        <f t="shared" si="47"/>
        <v>TAPIA FERNANDEZ, TOMAS GINER</v>
      </c>
      <c r="T3282" t="s">
        <v>59</v>
      </c>
      <c r="U3282" t="s">
        <v>37</v>
      </c>
      <c r="V3282" t="s">
        <v>49</v>
      </c>
      <c r="W3282" t="s">
        <v>19141</v>
      </c>
      <c r="X3282" s="127">
        <v>23699</v>
      </c>
      <c r="Y3282" t="s">
        <v>2016</v>
      </c>
      <c r="Z3282" s="127">
        <v>44413</v>
      </c>
      <c r="AA3282" s="127">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16184</v>
      </c>
      <c r="W3283" t="s">
        <v>19132</v>
      </c>
      <c r="X3283" s="127">
        <v>21406</v>
      </c>
      <c r="Y3283" t="s">
        <v>1988</v>
      </c>
      <c r="Z3283" s="127">
        <v>44413</v>
      </c>
      <c r="AA3283" s="127">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19149</v>
      </c>
      <c r="X3284" s="127">
        <v>24478</v>
      </c>
      <c r="Y3284" t="s">
        <v>1992</v>
      </c>
      <c r="Z3284" s="127">
        <v>44256</v>
      </c>
      <c r="AA3284" s="127">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19159</v>
      </c>
      <c r="X3285" s="127">
        <v>23452</v>
      </c>
      <c r="Y3285" t="s">
        <v>1996</v>
      </c>
      <c r="Z3285" s="127">
        <v>44256</v>
      </c>
      <c r="AA3285" s="127">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19133</v>
      </c>
      <c r="X3286" s="127">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19211</v>
      </c>
      <c r="X3287" s="127">
        <v>24817</v>
      </c>
      <c r="Y3287" t="s">
        <v>1120</v>
      </c>
      <c r="Z3287" s="127">
        <v>44256</v>
      </c>
      <c r="AA3287" s="127">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19134</v>
      </c>
      <c r="X3288" s="127">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19135</v>
      </c>
      <c r="X3289" s="127">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16184</v>
      </c>
      <c r="W3290" t="s">
        <v>19136</v>
      </c>
      <c r="X3290" s="127">
        <v>29559</v>
      </c>
      <c r="Y3290" t="s">
        <v>2403</v>
      </c>
      <c r="Z3290" s="127">
        <v>44256</v>
      </c>
      <c r="AA3290" s="127">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19137</v>
      </c>
      <c r="P3291" t="s">
        <v>67</v>
      </c>
      <c r="Q3291" t="s">
        <v>158</v>
      </c>
      <c r="R3291" t="s">
        <v>23152</v>
      </c>
      <c r="S3291" s="194" t="s">
        <v>235</v>
      </c>
      <c r="T3291" t="s">
        <v>64</v>
      </c>
      <c r="U3291" t="s">
        <v>48</v>
      </c>
      <c r="V3291" t="s">
        <v>49</v>
      </c>
      <c r="W3291" t="s">
        <v>23153</v>
      </c>
      <c r="X3291" s="127">
        <v>28284</v>
      </c>
      <c r="Y3291" t="s">
        <v>23154</v>
      </c>
      <c r="Z3291" s="127">
        <v>44274</v>
      </c>
      <c r="AA3291" s="127">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19138</v>
      </c>
      <c r="P3292" t="s">
        <v>149</v>
      </c>
      <c r="Q3292" t="s">
        <v>106</v>
      </c>
      <c r="R3292" t="s">
        <v>23155</v>
      </c>
      <c r="S3292" s="194" t="s">
        <v>235</v>
      </c>
      <c r="T3292" t="s">
        <v>64</v>
      </c>
      <c r="U3292" t="s">
        <v>48</v>
      </c>
      <c r="V3292" t="s">
        <v>49</v>
      </c>
      <c r="W3292" t="s">
        <v>23156</v>
      </c>
      <c r="X3292" s="127">
        <v>34842</v>
      </c>
      <c r="Y3292" t="s">
        <v>23157</v>
      </c>
      <c r="Z3292" s="127">
        <v>44256</v>
      </c>
      <c r="AA3292" s="127">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19139</v>
      </c>
      <c r="X3293" s="127">
        <v>26643</v>
      </c>
      <c r="Y3293" t="s">
        <v>2013</v>
      </c>
      <c r="Z3293" s="127">
        <v>44256</v>
      </c>
      <c r="AA3293" s="127">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19140</v>
      </c>
      <c r="P3294" t="s">
        <v>569</v>
      </c>
      <c r="Q3294" t="s">
        <v>284</v>
      </c>
      <c r="R3294" t="s">
        <v>23158</v>
      </c>
      <c r="S3294" s="194" t="s">
        <v>235</v>
      </c>
      <c r="T3294" t="s">
        <v>64</v>
      </c>
      <c r="U3294" t="s">
        <v>48</v>
      </c>
      <c r="V3294" t="s">
        <v>49</v>
      </c>
      <c r="W3294" t="s">
        <v>23159</v>
      </c>
      <c r="X3294" s="127">
        <v>30614</v>
      </c>
      <c r="Y3294" t="s">
        <v>23160</v>
      </c>
      <c r="Z3294" s="127">
        <v>44413</v>
      </c>
      <c r="AA3294" s="127">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19141</v>
      </c>
      <c r="X3295" s="127">
        <v>23699</v>
      </c>
      <c r="Y3295" t="s">
        <v>2016</v>
      </c>
      <c r="Z3295" s="127">
        <v>44413</v>
      </c>
      <c r="AA3295" s="127">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19142</v>
      </c>
      <c r="X3296" s="127">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19143</v>
      </c>
      <c r="X3297" s="127">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19144</v>
      </c>
      <c r="X3298" s="127">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23161</v>
      </c>
      <c r="S3299" s="194" t="s">
        <v>235</v>
      </c>
      <c r="T3299" t="s">
        <v>64</v>
      </c>
      <c r="U3299" t="s">
        <v>48</v>
      </c>
      <c r="V3299" t="s">
        <v>49</v>
      </c>
      <c r="W3299" t="s">
        <v>23162</v>
      </c>
      <c r="X3299" s="127">
        <v>29565</v>
      </c>
      <c r="Y3299" t="s">
        <v>23163</v>
      </c>
      <c r="Z3299" s="127">
        <v>44256</v>
      </c>
      <c r="AA3299" s="127">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94" t="s">
        <v>235</v>
      </c>
      <c r="T3300" t="s">
        <v>64</v>
      </c>
      <c r="U3300" t="s">
        <v>48</v>
      </c>
      <c r="V3300" t="s">
        <v>49</v>
      </c>
      <c r="W3300" t="s">
        <v>23164</v>
      </c>
      <c r="X3300" s="127">
        <v>29364</v>
      </c>
      <c r="Y3300" t="s">
        <v>23165</v>
      </c>
      <c r="Z3300" s="127">
        <v>44256</v>
      </c>
      <c r="AA3300" s="127">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19145</v>
      </c>
      <c r="X3301" s="127">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19146</v>
      </c>
      <c r="X3302" s="127">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19147</v>
      </c>
      <c r="X3303" s="127">
        <v>22663</v>
      </c>
      <c r="Y3303" t="s">
        <v>2002</v>
      </c>
      <c r="Z3303" s="127">
        <v>44197</v>
      </c>
      <c r="AA3303" s="127">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19148</v>
      </c>
      <c r="P3304" t="s">
        <v>232</v>
      </c>
      <c r="Q3304" t="s">
        <v>106</v>
      </c>
      <c r="R3304" t="s">
        <v>23166</v>
      </c>
      <c r="S3304" s="194" t="s">
        <v>235</v>
      </c>
      <c r="T3304" t="s">
        <v>64</v>
      </c>
      <c r="U3304" t="s">
        <v>48</v>
      </c>
      <c r="V3304" t="s">
        <v>49</v>
      </c>
      <c r="W3304" t="s">
        <v>23167</v>
      </c>
      <c r="X3304" s="127">
        <v>26193</v>
      </c>
      <c r="Y3304" t="s">
        <v>23168</v>
      </c>
      <c r="Z3304" s="127">
        <v>44256</v>
      </c>
      <c r="AA3304" s="127">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19149</v>
      </c>
      <c r="X3305" s="127">
        <v>24478</v>
      </c>
      <c r="Y3305" t="s">
        <v>1992</v>
      </c>
      <c r="Z3305" s="127">
        <v>44256</v>
      </c>
      <c r="AA3305" s="127">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19150</v>
      </c>
      <c r="P3306" t="s">
        <v>66</v>
      </c>
      <c r="Q3306" t="s">
        <v>23169</v>
      </c>
      <c r="R3306" t="s">
        <v>23170</v>
      </c>
      <c r="S3306" s="194" t="s">
        <v>235</v>
      </c>
      <c r="T3306" t="s">
        <v>64</v>
      </c>
      <c r="U3306" t="s">
        <v>48</v>
      </c>
      <c r="V3306" t="s">
        <v>49</v>
      </c>
      <c r="W3306" t="s">
        <v>23171</v>
      </c>
      <c r="X3306" s="127">
        <v>29369</v>
      </c>
      <c r="Y3306" t="s">
        <v>23172</v>
      </c>
      <c r="Z3306" s="127">
        <v>44256</v>
      </c>
      <c r="AA3306" s="127">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19151</v>
      </c>
      <c r="X3307" s="127">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19152</v>
      </c>
      <c r="P3308" t="s">
        <v>341</v>
      </c>
      <c r="Q3308" t="s">
        <v>158</v>
      </c>
      <c r="R3308" t="s">
        <v>23173</v>
      </c>
      <c r="S3308" s="194" t="s">
        <v>235</v>
      </c>
      <c r="T3308" t="s">
        <v>64</v>
      </c>
      <c r="U3308" t="s">
        <v>48</v>
      </c>
      <c r="V3308" t="s">
        <v>49</v>
      </c>
      <c r="W3308" t="s">
        <v>23174</v>
      </c>
      <c r="X3308" s="127">
        <v>31463</v>
      </c>
      <c r="Y3308" t="s">
        <v>23175</v>
      </c>
      <c r="Z3308" s="127">
        <v>44256</v>
      </c>
      <c r="AA3308" s="127">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19153</v>
      </c>
      <c r="P3309" t="s">
        <v>232</v>
      </c>
      <c r="Q3309" t="s">
        <v>23176</v>
      </c>
      <c r="R3309" t="s">
        <v>995</v>
      </c>
      <c r="S3309" s="194" t="s">
        <v>235</v>
      </c>
      <c r="T3309" t="s">
        <v>64</v>
      </c>
      <c r="U3309" t="s">
        <v>48</v>
      </c>
      <c r="V3309" t="s">
        <v>49</v>
      </c>
      <c r="W3309" t="s">
        <v>23177</v>
      </c>
      <c r="X3309" s="127">
        <v>29267</v>
      </c>
      <c r="Y3309" t="s">
        <v>23178</v>
      </c>
      <c r="Z3309" s="127">
        <v>44267</v>
      </c>
      <c r="AA3309" s="127">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17169</v>
      </c>
      <c r="W3310" t="s">
        <v>19154</v>
      </c>
      <c r="X3310" s="127">
        <v>23707</v>
      </c>
      <c r="Y3310" t="s">
        <v>2044</v>
      </c>
      <c r="Z3310" s="127">
        <v>44256</v>
      </c>
      <c r="AA3310" s="127">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23179</v>
      </c>
      <c r="S3311" s="194" t="s">
        <v>235</v>
      </c>
      <c r="T3311" t="s">
        <v>64</v>
      </c>
      <c r="U3311" t="s">
        <v>48</v>
      </c>
      <c r="V3311" t="s">
        <v>49</v>
      </c>
      <c r="W3311" t="s">
        <v>23180</v>
      </c>
      <c r="X3311" s="127">
        <v>30292</v>
      </c>
      <c r="Y3311" t="s">
        <v>23181</v>
      </c>
      <c r="Z3311" s="127">
        <v>44256</v>
      </c>
      <c r="AA3311" s="127">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19155</v>
      </c>
      <c r="X3312" s="127">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19156</v>
      </c>
      <c r="X3313" s="127">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19157</v>
      </c>
      <c r="X3314" s="127">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19158</v>
      </c>
      <c r="X3315" s="127">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23182</v>
      </c>
      <c r="R3316" t="s">
        <v>23183</v>
      </c>
      <c r="S3316" s="194" t="s">
        <v>235</v>
      </c>
      <c r="T3316" t="s">
        <v>64</v>
      </c>
      <c r="U3316" t="s">
        <v>48</v>
      </c>
      <c r="V3316" t="s">
        <v>49</v>
      </c>
      <c r="W3316" t="s">
        <v>23184</v>
      </c>
      <c r="X3316" s="127">
        <v>31090</v>
      </c>
      <c r="Y3316" t="s">
        <v>23185</v>
      </c>
      <c r="Z3316" s="127">
        <v>44256</v>
      </c>
      <c r="AA3316" s="127">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19159</v>
      </c>
      <c r="X3317" s="127">
        <v>23452</v>
      </c>
      <c r="Y3317" t="s">
        <v>1996</v>
      </c>
      <c r="Z3317" s="127">
        <v>44256</v>
      </c>
      <c r="AA3317" s="127">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19160</v>
      </c>
      <c r="P3318" t="s">
        <v>152</v>
      </c>
      <c r="Q3318" t="s">
        <v>106</v>
      </c>
      <c r="R3318" t="s">
        <v>23186</v>
      </c>
      <c r="S3318" s="194" t="s">
        <v>235</v>
      </c>
      <c r="T3318" t="s">
        <v>64</v>
      </c>
      <c r="U3318" t="s">
        <v>48</v>
      </c>
      <c r="V3318" t="s">
        <v>49</v>
      </c>
      <c r="W3318" t="s">
        <v>23187</v>
      </c>
      <c r="X3318" s="127">
        <v>29304</v>
      </c>
      <c r="Y3318" t="s">
        <v>23188</v>
      </c>
      <c r="Z3318" s="127">
        <v>44256</v>
      </c>
      <c r="AA3318" s="127">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19161</v>
      </c>
      <c r="X3319" s="127">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19162</v>
      </c>
      <c r="X3320" s="127">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19163</v>
      </c>
      <c r="X3321" s="127">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19164</v>
      </c>
      <c r="X3322" s="127">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19165</v>
      </c>
      <c r="X3323" s="127">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19166</v>
      </c>
      <c r="X3324" s="127">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19167</v>
      </c>
      <c r="X3325" s="127">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19168</v>
      </c>
      <c r="X3326" s="127">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16184</v>
      </c>
      <c r="W3327" t="s">
        <v>19169</v>
      </c>
      <c r="X3327" s="127">
        <v>26704</v>
      </c>
      <c r="Y3327" t="s">
        <v>19170</v>
      </c>
      <c r="Z3327" s="127">
        <v>44319</v>
      </c>
      <c r="AA3327" s="127">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19171</v>
      </c>
      <c r="P3328" t="s">
        <v>888</v>
      </c>
      <c r="Q3328" t="s">
        <v>169</v>
      </c>
      <c r="R3328" t="s">
        <v>23189</v>
      </c>
      <c r="S3328" s="194" t="s">
        <v>235</v>
      </c>
      <c r="T3328" t="s">
        <v>64</v>
      </c>
      <c r="U3328" t="s">
        <v>48</v>
      </c>
      <c r="V3328" t="s">
        <v>49</v>
      </c>
      <c r="W3328" t="s">
        <v>23190</v>
      </c>
      <c r="X3328" s="127">
        <v>26918</v>
      </c>
      <c r="Y3328" t="s">
        <v>23191</v>
      </c>
      <c r="Z3328" s="127">
        <v>44330</v>
      </c>
      <c r="AA3328" s="127">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19172</v>
      </c>
      <c r="X3329" s="127">
        <v>24837</v>
      </c>
      <c r="Y3329" t="s">
        <v>2088</v>
      </c>
      <c r="Z3329" s="127">
        <v>44256</v>
      </c>
      <c r="AA3329" s="127">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19173</v>
      </c>
      <c r="P3330" t="s">
        <v>584</v>
      </c>
      <c r="Q3330" t="s">
        <v>657</v>
      </c>
      <c r="R3330" t="s">
        <v>23192</v>
      </c>
      <c r="S3330" s="194" t="s">
        <v>235</v>
      </c>
      <c r="T3330" t="s">
        <v>64</v>
      </c>
      <c r="U3330" t="s">
        <v>48</v>
      </c>
      <c r="V3330" t="s">
        <v>49</v>
      </c>
      <c r="W3330" t="s">
        <v>23193</v>
      </c>
      <c r="X3330" s="127">
        <v>33761</v>
      </c>
      <c r="Y3330" t="s">
        <v>23194</v>
      </c>
      <c r="Z3330" s="127">
        <v>44256</v>
      </c>
      <c r="AA3330" s="127">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19174</v>
      </c>
      <c r="P3331" t="s">
        <v>222</v>
      </c>
      <c r="Q3331" t="s">
        <v>6567</v>
      </c>
      <c r="R3331" t="s">
        <v>23195</v>
      </c>
      <c r="S3331" s="194" t="s">
        <v>235</v>
      </c>
      <c r="T3331" t="s">
        <v>64</v>
      </c>
      <c r="U3331" t="s">
        <v>48</v>
      </c>
      <c r="V3331" t="s">
        <v>49</v>
      </c>
      <c r="W3331" t="s">
        <v>23196</v>
      </c>
      <c r="X3331" s="127">
        <v>30082</v>
      </c>
      <c r="Y3331" t="s">
        <v>23197</v>
      </c>
      <c r="Z3331" s="127">
        <v>44256</v>
      </c>
      <c r="AA3331" s="127">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19175</v>
      </c>
      <c r="X3332" s="127">
        <v>25285</v>
      </c>
      <c r="Y3332" t="s">
        <v>2092</v>
      </c>
      <c r="Z3332" s="127">
        <v>44250</v>
      </c>
      <c r="AA3332" s="127">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19176</v>
      </c>
      <c r="X3333" s="127">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19177</v>
      </c>
      <c r="X3334" s="127">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19178</v>
      </c>
      <c r="P3335" t="s">
        <v>168</v>
      </c>
      <c r="Q3335" t="s">
        <v>135</v>
      </c>
      <c r="R3335" t="s">
        <v>23198</v>
      </c>
      <c r="S3335" s="194" t="s">
        <v>235</v>
      </c>
      <c r="T3335" t="s">
        <v>64</v>
      </c>
      <c r="U3335" t="s">
        <v>48</v>
      </c>
      <c r="V3335" t="s">
        <v>49</v>
      </c>
      <c r="W3335" t="s">
        <v>23199</v>
      </c>
      <c r="X3335" s="127">
        <v>27308</v>
      </c>
      <c r="Y3335" t="s">
        <v>23200</v>
      </c>
      <c r="Z3335" s="127">
        <v>44435</v>
      </c>
      <c r="AA3335" s="127">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19179</v>
      </c>
      <c r="P3336" t="s">
        <v>41</v>
      </c>
      <c r="Q3336" t="s">
        <v>41</v>
      </c>
      <c r="R3336" t="s">
        <v>41</v>
      </c>
      <c r="S3336" t="str">
        <f t="shared" si="48"/>
        <v xml:space="preserve"> , </v>
      </c>
      <c r="T3336" t="s">
        <v>64</v>
      </c>
      <c r="U3336" t="s">
        <v>48</v>
      </c>
      <c r="V3336" t="s">
        <v>49</v>
      </c>
      <c r="W3336" t="s">
        <v>41</v>
      </c>
      <c r="X3336" t="s">
        <v>236</v>
      </c>
      <c r="Y3336" t="s">
        <v>41</v>
      </c>
      <c r="Z3336" s="127">
        <v>44473</v>
      </c>
      <c r="AA3336" s="127">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16184</v>
      </c>
      <c r="W3337" t="s">
        <v>19180</v>
      </c>
      <c r="X3337" s="127">
        <v>28115</v>
      </c>
      <c r="Y3337" t="s">
        <v>19181</v>
      </c>
      <c r="Z3337" s="127">
        <v>44473</v>
      </c>
      <c r="AA3337" s="127">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19182</v>
      </c>
      <c r="X3338" s="127">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19183</v>
      </c>
      <c r="X3339" s="127">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19184</v>
      </c>
      <c r="X3340" s="127">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19185</v>
      </c>
      <c r="X3341" s="127">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19186</v>
      </c>
      <c r="X3342" s="127">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19187</v>
      </c>
      <c r="X3343" s="127">
        <v>28673</v>
      </c>
      <c r="Y3343" t="s">
        <v>19188</v>
      </c>
      <c r="Z3343" s="127">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19189</v>
      </c>
      <c r="X3344" s="127">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21233</v>
      </c>
      <c r="S3345" s="194" t="s">
        <v>235</v>
      </c>
      <c r="T3345" t="s">
        <v>64</v>
      </c>
      <c r="U3345" t="s">
        <v>48</v>
      </c>
      <c r="V3345" t="s">
        <v>49</v>
      </c>
      <c r="W3345" t="s">
        <v>23201</v>
      </c>
      <c r="X3345" s="127">
        <v>27745</v>
      </c>
      <c r="Y3345" t="s">
        <v>23202</v>
      </c>
      <c r="Z3345" s="127">
        <v>44256</v>
      </c>
      <c r="AA3345" s="127">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19190</v>
      </c>
      <c r="X3346" s="127">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19191</v>
      </c>
      <c r="X3347" s="127">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19192</v>
      </c>
      <c r="X3348" s="127">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23203</v>
      </c>
      <c r="S3349" s="194" t="s">
        <v>235</v>
      </c>
      <c r="T3349" t="s">
        <v>64</v>
      </c>
      <c r="U3349" t="s">
        <v>48</v>
      </c>
      <c r="V3349" t="s">
        <v>49</v>
      </c>
      <c r="W3349" t="s">
        <v>23204</v>
      </c>
      <c r="X3349" s="127">
        <v>33426</v>
      </c>
      <c r="Y3349" t="s">
        <v>23205</v>
      </c>
      <c r="Z3349" s="127">
        <v>44256</v>
      </c>
      <c r="AA3349" s="127">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17169</v>
      </c>
      <c r="W3350" t="s">
        <v>19193</v>
      </c>
      <c r="X3350" s="127">
        <v>26936</v>
      </c>
      <c r="Y3350" t="s">
        <v>2135</v>
      </c>
      <c r="Z3350" s="127">
        <v>43466</v>
      </c>
      <c r="AA3350" s="127">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19194</v>
      </c>
      <c r="X3351" s="127">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19195</v>
      </c>
      <c r="X3352" s="127">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19196</v>
      </c>
      <c r="P3353" t="s">
        <v>373</v>
      </c>
      <c r="Q3353" t="s">
        <v>633</v>
      </c>
      <c r="R3353" t="s">
        <v>677</v>
      </c>
      <c r="S3353" s="194" t="s">
        <v>235</v>
      </c>
      <c r="T3353" t="s">
        <v>64</v>
      </c>
      <c r="U3353" t="s">
        <v>48</v>
      </c>
      <c r="V3353" t="s">
        <v>49</v>
      </c>
      <c r="W3353" t="s">
        <v>23206</v>
      </c>
      <c r="X3353" s="127">
        <v>28137</v>
      </c>
      <c r="Y3353" t="s">
        <v>23207</v>
      </c>
      <c r="Z3353" s="127">
        <v>44470</v>
      </c>
      <c r="AA3353" s="127">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19197</v>
      </c>
      <c r="X3354" s="127">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23208</v>
      </c>
      <c r="S3355" s="194" t="s">
        <v>235</v>
      </c>
      <c r="T3355" t="s">
        <v>64</v>
      </c>
      <c r="U3355" t="s">
        <v>48</v>
      </c>
      <c r="V3355" t="s">
        <v>49</v>
      </c>
      <c r="W3355" t="s">
        <v>23209</v>
      </c>
      <c r="X3355" s="127">
        <v>26096</v>
      </c>
      <c r="Y3355" t="s">
        <v>23210</v>
      </c>
      <c r="Z3355" s="127">
        <v>44256</v>
      </c>
      <c r="AA3355" s="127">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19198</v>
      </c>
      <c r="X3356" s="127">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19199</v>
      </c>
      <c r="X3357" s="127">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19200</v>
      </c>
      <c r="X3358" s="127">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19201</v>
      </c>
      <c r="X3359" s="127">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19202</v>
      </c>
      <c r="X3360" s="127">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19203</v>
      </c>
      <c r="X3361" s="127">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19204</v>
      </c>
      <c r="P3362" t="s">
        <v>1717</v>
      </c>
      <c r="Q3362" t="s">
        <v>2614</v>
      </c>
      <c r="R3362" t="s">
        <v>884</v>
      </c>
      <c r="S3362" s="194" t="s">
        <v>235</v>
      </c>
      <c r="T3362" t="s">
        <v>64</v>
      </c>
      <c r="U3362" t="s">
        <v>48</v>
      </c>
      <c r="V3362" t="s">
        <v>49</v>
      </c>
      <c r="W3362" t="s">
        <v>23211</v>
      </c>
      <c r="X3362" s="127">
        <v>31194</v>
      </c>
      <c r="Y3362" t="s">
        <v>23212</v>
      </c>
      <c r="Z3362" s="127">
        <v>44256</v>
      </c>
      <c r="AA3362" s="127">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19205</v>
      </c>
      <c r="X3363" s="127">
        <v>24913</v>
      </c>
      <c r="Y3363" t="s">
        <v>4509</v>
      </c>
      <c r="Z3363" s="127">
        <v>44256</v>
      </c>
      <c r="AA3363" s="127">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19206</v>
      </c>
      <c r="X3364" s="127">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19207</v>
      </c>
      <c r="X3365" s="127">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16184</v>
      </c>
      <c r="W3366" t="s">
        <v>19208</v>
      </c>
      <c r="X3366" s="127">
        <v>21546</v>
      </c>
      <c r="Y3366" t="s">
        <v>2176</v>
      </c>
      <c r="Z3366" s="127">
        <v>44378</v>
      </c>
      <c r="AA3366" s="127">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19209</v>
      </c>
      <c r="P3367" t="s">
        <v>468</v>
      </c>
      <c r="Q3367" t="s">
        <v>126</v>
      </c>
      <c r="R3367" t="s">
        <v>23213</v>
      </c>
      <c r="S3367" s="194" t="s">
        <v>235</v>
      </c>
      <c r="T3367" t="s">
        <v>64</v>
      </c>
      <c r="U3367" t="s">
        <v>48</v>
      </c>
      <c r="V3367" t="s">
        <v>49</v>
      </c>
      <c r="W3367" t="s">
        <v>23214</v>
      </c>
      <c r="X3367" s="127">
        <v>32679</v>
      </c>
      <c r="Y3367" t="s">
        <v>23215</v>
      </c>
      <c r="Z3367" s="127">
        <v>44378</v>
      </c>
      <c r="AA3367" s="127">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19210</v>
      </c>
      <c r="P3368" t="s">
        <v>967</v>
      </c>
      <c r="Q3368" t="s">
        <v>257</v>
      </c>
      <c r="R3368" t="s">
        <v>23216</v>
      </c>
      <c r="S3368" s="194" t="s">
        <v>235</v>
      </c>
      <c r="T3368" t="s">
        <v>64</v>
      </c>
      <c r="U3368" t="s">
        <v>48</v>
      </c>
      <c r="V3368" t="s">
        <v>49</v>
      </c>
      <c r="W3368" t="s">
        <v>23217</v>
      </c>
      <c r="X3368" s="127">
        <v>30327</v>
      </c>
      <c r="Y3368" t="s">
        <v>23218</v>
      </c>
      <c r="Z3368" s="127">
        <v>44256</v>
      </c>
      <c r="AA3368" s="127">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19211</v>
      </c>
      <c r="X3369" s="127">
        <v>24817</v>
      </c>
      <c r="Y3369" t="s">
        <v>1120</v>
      </c>
      <c r="Z3369" s="127">
        <v>44256</v>
      </c>
      <c r="AA3369" s="127">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19212</v>
      </c>
      <c r="X3370" s="127">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19213</v>
      </c>
      <c r="X3371" s="127">
        <v>22040</v>
      </c>
      <c r="Y3371" t="s">
        <v>2183</v>
      </c>
      <c r="AB3371" t="s">
        <v>38</v>
      </c>
      <c r="AC3371" t="s">
        <v>39</v>
      </c>
      <c r="AD3371" t="s">
        <v>40</v>
      </c>
    </row>
    <row r="3372" spans="1:30" x14ac:dyDescent="0.25">
      <c r="A3372" t="s">
        <v>19214</v>
      </c>
      <c r="B3372" t="s">
        <v>27</v>
      </c>
      <c r="C3372" t="s">
        <v>28</v>
      </c>
      <c r="D3372" t="s">
        <v>29</v>
      </c>
      <c r="E3372" t="s">
        <v>30</v>
      </c>
      <c r="F3372" t="s">
        <v>1952</v>
      </c>
      <c r="G3372" t="s">
        <v>1953</v>
      </c>
      <c r="H3372" t="s">
        <v>6354</v>
      </c>
      <c r="I3372" t="s">
        <v>6197</v>
      </c>
      <c r="J3372" t="s">
        <v>19214</v>
      </c>
      <c r="K3372" t="s">
        <v>31</v>
      </c>
      <c r="L3372" t="s">
        <v>31</v>
      </c>
      <c r="M3372" t="s">
        <v>1332</v>
      </c>
      <c r="N3372" t="s">
        <v>61</v>
      </c>
      <c r="O3372" t="s">
        <v>17061</v>
      </c>
      <c r="P3372" t="s">
        <v>126</v>
      </c>
      <c r="Q3372" t="s">
        <v>644</v>
      </c>
      <c r="R3372" t="s">
        <v>23219</v>
      </c>
      <c r="S3372" s="194" t="s">
        <v>235</v>
      </c>
      <c r="T3372" t="s">
        <v>64</v>
      </c>
      <c r="U3372" t="s">
        <v>48</v>
      </c>
      <c r="V3372" t="s">
        <v>49</v>
      </c>
      <c r="W3372" t="s">
        <v>23220</v>
      </c>
      <c r="X3372" s="127">
        <v>32852</v>
      </c>
      <c r="Y3372" t="s">
        <v>23221</v>
      </c>
      <c r="Z3372" s="127">
        <v>44259</v>
      </c>
      <c r="AA3372" s="127">
        <v>44561</v>
      </c>
      <c r="AB3372" t="s">
        <v>119</v>
      </c>
      <c r="AC3372" t="s">
        <v>6628</v>
      </c>
      <c r="AD3372" t="s">
        <v>40</v>
      </c>
    </row>
    <row r="3373" spans="1:30" x14ac:dyDescent="0.25">
      <c r="A3373" t="s">
        <v>19215</v>
      </c>
      <c r="B3373" t="s">
        <v>27</v>
      </c>
      <c r="C3373" t="s">
        <v>28</v>
      </c>
      <c r="D3373" t="s">
        <v>29</v>
      </c>
      <c r="E3373" t="s">
        <v>30</v>
      </c>
      <c r="F3373" t="s">
        <v>1952</v>
      </c>
      <c r="G3373" t="s">
        <v>1953</v>
      </c>
      <c r="H3373" t="s">
        <v>6354</v>
      </c>
      <c r="I3373" t="s">
        <v>6197</v>
      </c>
      <c r="J3373" t="s">
        <v>19215</v>
      </c>
      <c r="K3373" t="s">
        <v>31</v>
      </c>
      <c r="L3373" t="s">
        <v>31</v>
      </c>
      <c r="M3373" t="s">
        <v>42</v>
      </c>
      <c r="N3373" t="s">
        <v>61</v>
      </c>
      <c r="O3373" t="s">
        <v>18690</v>
      </c>
      <c r="P3373" t="s">
        <v>78</v>
      </c>
      <c r="Q3373" t="s">
        <v>44</v>
      </c>
      <c r="R3373" t="s">
        <v>23222</v>
      </c>
      <c r="S3373" s="194" t="s">
        <v>235</v>
      </c>
      <c r="T3373" t="s">
        <v>64</v>
      </c>
      <c r="U3373" t="s">
        <v>2662</v>
      </c>
      <c r="V3373" t="s">
        <v>49</v>
      </c>
      <c r="W3373" t="s">
        <v>23223</v>
      </c>
      <c r="X3373" s="127">
        <v>24277</v>
      </c>
      <c r="Y3373" t="s">
        <v>23224</v>
      </c>
      <c r="Z3373" s="127">
        <v>44256</v>
      </c>
      <c r="AA3373" s="127">
        <v>44561</v>
      </c>
      <c r="AB3373" t="s">
        <v>2185</v>
      </c>
      <c r="AC3373" t="s">
        <v>6628</v>
      </c>
      <c r="AD3373" t="s">
        <v>40</v>
      </c>
    </row>
    <row r="3374" spans="1:30" x14ac:dyDescent="0.25">
      <c r="A3374" t="s">
        <v>19216</v>
      </c>
      <c r="B3374" t="s">
        <v>27</v>
      </c>
      <c r="C3374" t="s">
        <v>28</v>
      </c>
      <c r="D3374" t="s">
        <v>29</v>
      </c>
      <c r="E3374" t="s">
        <v>30</v>
      </c>
      <c r="F3374" t="s">
        <v>1952</v>
      </c>
      <c r="G3374" t="s">
        <v>1953</v>
      </c>
      <c r="H3374" t="s">
        <v>6354</v>
      </c>
      <c r="I3374" t="s">
        <v>6197</v>
      </c>
      <c r="J3374" t="s">
        <v>19216</v>
      </c>
      <c r="K3374" t="s">
        <v>31</v>
      </c>
      <c r="L3374" t="s">
        <v>31</v>
      </c>
      <c r="M3374" t="s">
        <v>42</v>
      </c>
      <c r="N3374" t="s">
        <v>61</v>
      </c>
      <c r="O3374" t="s">
        <v>18690</v>
      </c>
      <c r="P3374" t="s">
        <v>23225</v>
      </c>
      <c r="Q3374" t="s">
        <v>253</v>
      </c>
      <c r="R3374" t="s">
        <v>23226</v>
      </c>
      <c r="S3374" s="194" t="s">
        <v>235</v>
      </c>
      <c r="T3374" t="s">
        <v>64</v>
      </c>
      <c r="U3374" t="s">
        <v>860</v>
      </c>
      <c r="V3374" t="s">
        <v>49</v>
      </c>
      <c r="W3374" t="s">
        <v>23227</v>
      </c>
      <c r="X3374" s="127">
        <v>31960</v>
      </c>
      <c r="Y3374" t="s">
        <v>23228</v>
      </c>
      <c r="Z3374" s="127">
        <v>44256</v>
      </c>
      <c r="AA3374" s="127">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19217</v>
      </c>
      <c r="X3375" s="127">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19218</v>
      </c>
      <c r="X3376" s="127">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19219</v>
      </c>
      <c r="X3377" s="127">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19220</v>
      </c>
      <c r="X3378" s="127">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19221</v>
      </c>
      <c r="X3379" s="127">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19222</v>
      </c>
      <c r="X3380" s="127">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19223</v>
      </c>
      <c r="X3381" s="127">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19224</v>
      </c>
      <c r="X3382" s="127">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19225</v>
      </c>
      <c r="X3383" s="127">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19226</v>
      </c>
      <c r="X3384" s="127">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19227</v>
      </c>
      <c r="P3385" t="s">
        <v>41</v>
      </c>
      <c r="Q3385" t="s">
        <v>41</v>
      </c>
      <c r="R3385" t="s">
        <v>41</v>
      </c>
      <c r="S3385" t="str">
        <f t="shared" si="48"/>
        <v xml:space="preserve"> , </v>
      </c>
      <c r="T3385" t="s">
        <v>53</v>
      </c>
      <c r="U3385" t="s">
        <v>37</v>
      </c>
      <c r="V3385" t="s">
        <v>49</v>
      </c>
      <c r="W3385" t="s">
        <v>41</v>
      </c>
      <c r="X3385" t="s">
        <v>236</v>
      </c>
      <c r="Y3385" t="s">
        <v>41</v>
      </c>
      <c r="Z3385" s="127">
        <v>44349</v>
      </c>
      <c r="AA3385" s="127">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19228</v>
      </c>
      <c r="P3386" t="s">
        <v>951</v>
      </c>
      <c r="Q3386" t="s">
        <v>642</v>
      </c>
      <c r="R3386" t="s">
        <v>11903</v>
      </c>
      <c r="S3386" t="str">
        <f t="shared" si="48"/>
        <v>COARICONA CCAMA, HUGO EFRAIN</v>
      </c>
      <c r="T3386" t="s">
        <v>147</v>
      </c>
      <c r="U3386" t="s">
        <v>37</v>
      </c>
      <c r="V3386" t="s">
        <v>49</v>
      </c>
      <c r="W3386" t="s">
        <v>19229</v>
      </c>
      <c r="X3386" s="127">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19230</v>
      </c>
      <c r="X3387" s="127">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19231</v>
      </c>
      <c r="X3388" s="127">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19232</v>
      </c>
      <c r="X3389" s="127">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19233</v>
      </c>
      <c r="P3390" t="s">
        <v>159</v>
      </c>
      <c r="Q3390" t="s">
        <v>106</v>
      </c>
      <c r="R3390" t="s">
        <v>311</v>
      </c>
      <c r="S3390" t="str">
        <f t="shared" si="48"/>
        <v>CHURA MAMANI, MARUJA</v>
      </c>
      <c r="T3390" t="s">
        <v>147</v>
      </c>
      <c r="U3390" t="s">
        <v>37</v>
      </c>
      <c r="V3390" t="s">
        <v>49</v>
      </c>
      <c r="W3390" t="s">
        <v>19234</v>
      </c>
      <c r="X3390" s="127">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19235</v>
      </c>
      <c r="X3391" s="127">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19236</v>
      </c>
      <c r="X3392" s="127">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19237</v>
      </c>
      <c r="X3393" s="127">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19238</v>
      </c>
      <c r="X3394" s="127">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19239</v>
      </c>
      <c r="X3395" s="127">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19240</v>
      </c>
      <c r="X3396" s="127">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19241</v>
      </c>
      <c r="X3397" s="127">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19242</v>
      </c>
      <c r="X3398" s="127">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19243</v>
      </c>
      <c r="X3399" s="127">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19244</v>
      </c>
      <c r="X3400" s="127">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19245</v>
      </c>
      <c r="X3401" s="127">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19246</v>
      </c>
      <c r="X3402" s="127">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19247</v>
      </c>
      <c r="X3403" s="127">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19248</v>
      </c>
      <c r="X3404" s="127">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19249</v>
      </c>
      <c r="X3405" s="127">
        <v>27087</v>
      </c>
      <c r="Y3405" t="s">
        <v>2265</v>
      </c>
      <c r="Z3405" s="127">
        <v>43525</v>
      </c>
      <c r="AA3405" s="127">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19250</v>
      </c>
      <c r="P3406" t="s">
        <v>305</v>
      </c>
      <c r="Q3406" t="s">
        <v>133</v>
      </c>
      <c r="R3406" t="s">
        <v>1488</v>
      </c>
      <c r="S3406" t="str">
        <f t="shared" si="49"/>
        <v>RODRIGUEZ CRUZ, SIMON SAMUEL</v>
      </c>
      <c r="T3406" t="s">
        <v>36</v>
      </c>
      <c r="U3406" t="s">
        <v>37</v>
      </c>
      <c r="V3406" t="s">
        <v>6613</v>
      </c>
      <c r="W3406" t="s">
        <v>19251</v>
      </c>
      <c r="X3406" s="127">
        <v>25410</v>
      </c>
      <c r="Y3406" t="s">
        <v>1489</v>
      </c>
      <c r="Z3406" s="127">
        <v>44348</v>
      </c>
      <c r="AA3406" s="127">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19252</v>
      </c>
      <c r="X3407" s="127">
        <v>28615</v>
      </c>
      <c r="Y3407" t="s">
        <v>2268</v>
      </c>
      <c r="Z3407" s="127">
        <v>43525</v>
      </c>
      <c r="AA3407" s="127">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19253</v>
      </c>
      <c r="X3408" s="127">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19254</v>
      </c>
      <c r="P3409" t="s">
        <v>853</v>
      </c>
      <c r="Q3409" t="s">
        <v>78</v>
      </c>
      <c r="R3409" t="s">
        <v>2325</v>
      </c>
      <c r="S3409" t="str">
        <f t="shared" si="49"/>
        <v>BARRA PINEDA, BETHSABE SOBEIDA</v>
      </c>
      <c r="T3409" t="s">
        <v>316</v>
      </c>
      <c r="U3409" t="s">
        <v>37</v>
      </c>
      <c r="V3409" t="s">
        <v>49</v>
      </c>
      <c r="W3409" t="s">
        <v>19270</v>
      </c>
      <c r="X3409" s="127">
        <v>23435</v>
      </c>
      <c r="Y3409" t="s">
        <v>2326</v>
      </c>
      <c r="Z3409" s="127">
        <v>44474</v>
      </c>
      <c r="AA3409" s="127">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19255</v>
      </c>
      <c r="X3410" s="127">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19256</v>
      </c>
      <c r="P3411" t="s">
        <v>2100</v>
      </c>
      <c r="Q3411" t="s">
        <v>337</v>
      </c>
      <c r="R3411" t="s">
        <v>2373</v>
      </c>
      <c r="S3411" t="str">
        <f t="shared" si="49"/>
        <v>MUÑUICO ATENCIO, CARMEN YOLANDA</v>
      </c>
      <c r="T3411" t="s">
        <v>59</v>
      </c>
      <c r="U3411" t="s">
        <v>37</v>
      </c>
      <c r="V3411" t="s">
        <v>49</v>
      </c>
      <c r="W3411" t="s">
        <v>19294</v>
      </c>
      <c r="X3411" s="127">
        <v>26798</v>
      </c>
      <c r="Y3411" t="s">
        <v>2374</v>
      </c>
      <c r="Z3411" s="127">
        <v>44256</v>
      </c>
      <c r="AA3411" s="127">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19257</v>
      </c>
      <c r="X3412" s="127">
        <v>22563</v>
      </c>
      <c r="Y3412" t="s">
        <v>2279</v>
      </c>
      <c r="Z3412" s="127">
        <v>44200</v>
      </c>
      <c r="AA3412" s="127">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19258</v>
      </c>
      <c r="X3413" s="127">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19259</v>
      </c>
      <c r="P3414" t="s">
        <v>6396</v>
      </c>
      <c r="Q3414" t="s">
        <v>6396</v>
      </c>
      <c r="R3414" t="s">
        <v>281</v>
      </c>
      <c r="S3414" t="str">
        <f t="shared" si="49"/>
        <v>AIMITUMA AIMITUMA, HILDA</v>
      </c>
      <c r="T3414" t="s">
        <v>59</v>
      </c>
      <c r="U3414" t="s">
        <v>37</v>
      </c>
      <c r="V3414" t="s">
        <v>49</v>
      </c>
      <c r="W3414" t="s">
        <v>19299</v>
      </c>
      <c r="X3414" s="127">
        <v>22990</v>
      </c>
      <c r="Y3414" t="s">
        <v>6397</v>
      </c>
      <c r="Z3414" s="127">
        <v>44256</v>
      </c>
      <c r="AA3414" s="127">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19286</v>
      </c>
      <c r="X3415" s="127">
        <v>25220</v>
      </c>
      <c r="Y3415" t="s">
        <v>2289</v>
      </c>
      <c r="Z3415" s="127">
        <v>44256</v>
      </c>
      <c r="AA3415" s="127">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19290</v>
      </c>
      <c r="X3416" s="127">
        <v>25890</v>
      </c>
      <c r="Y3416" t="s">
        <v>2368</v>
      </c>
      <c r="Z3416" s="127">
        <v>44256</v>
      </c>
      <c r="AA3416" s="127">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19266</v>
      </c>
      <c r="X3417" s="127">
        <v>22107</v>
      </c>
      <c r="Y3417" t="s">
        <v>2296</v>
      </c>
      <c r="Z3417" s="127">
        <v>44256</v>
      </c>
      <c r="AA3417" s="127">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19260</v>
      </c>
      <c r="X3418" s="127">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19261</v>
      </c>
      <c r="P3419" t="s">
        <v>273</v>
      </c>
      <c r="Q3419" t="s">
        <v>12433</v>
      </c>
      <c r="R3419" t="s">
        <v>21114</v>
      </c>
      <c r="S3419" s="194" t="s">
        <v>235</v>
      </c>
      <c r="T3419" t="s">
        <v>64</v>
      </c>
      <c r="U3419" t="s">
        <v>48</v>
      </c>
      <c r="V3419" t="s">
        <v>49</v>
      </c>
      <c r="W3419" t="s">
        <v>23229</v>
      </c>
      <c r="X3419" s="127">
        <v>29724</v>
      </c>
      <c r="Y3419" t="s">
        <v>23230</v>
      </c>
      <c r="Z3419" s="127">
        <v>44323</v>
      </c>
      <c r="AA3419" s="127">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16184</v>
      </c>
      <c r="W3420" t="s">
        <v>19262</v>
      </c>
      <c r="X3420" s="127">
        <v>23917</v>
      </c>
      <c r="Y3420" t="s">
        <v>2304</v>
      </c>
      <c r="Z3420" s="127">
        <v>44319</v>
      </c>
      <c r="AA3420" s="127">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19263</v>
      </c>
      <c r="X3421" s="127">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19264</v>
      </c>
      <c r="X3422" s="127">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19265</v>
      </c>
      <c r="X3423" s="127">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19266</v>
      </c>
      <c r="X3424" s="127">
        <v>22107</v>
      </c>
      <c r="Y3424" t="s">
        <v>2296</v>
      </c>
      <c r="Z3424" s="127">
        <v>44256</v>
      </c>
      <c r="AA3424" s="127">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19267</v>
      </c>
      <c r="P3425" t="s">
        <v>958</v>
      </c>
      <c r="Q3425" t="s">
        <v>549</v>
      </c>
      <c r="R3425" t="s">
        <v>23231</v>
      </c>
      <c r="S3425" s="194" t="s">
        <v>235</v>
      </c>
      <c r="T3425" t="s">
        <v>64</v>
      </c>
      <c r="U3425" t="s">
        <v>48</v>
      </c>
      <c r="V3425" t="s">
        <v>49</v>
      </c>
      <c r="W3425" t="s">
        <v>23232</v>
      </c>
      <c r="X3425" s="127">
        <v>33234</v>
      </c>
      <c r="Y3425" t="s">
        <v>23233</v>
      </c>
      <c r="Z3425" s="127">
        <v>44256</v>
      </c>
      <c r="AA3425" s="127">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19268</v>
      </c>
      <c r="X3426" s="127">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19269</v>
      </c>
      <c r="X3427" s="127">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23234</v>
      </c>
      <c r="S3428" s="194" t="s">
        <v>235</v>
      </c>
      <c r="T3428" t="s">
        <v>64</v>
      </c>
      <c r="U3428" t="s">
        <v>48</v>
      </c>
      <c r="V3428" t="s">
        <v>49</v>
      </c>
      <c r="W3428" t="s">
        <v>23235</v>
      </c>
      <c r="X3428" s="127">
        <v>31006</v>
      </c>
      <c r="Y3428" t="s">
        <v>23236</v>
      </c>
      <c r="Z3428" s="127">
        <v>44256</v>
      </c>
      <c r="AA3428" s="127">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19270</v>
      </c>
      <c r="X3429" s="127">
        <v>23435</v>
      </c>
      <c r="Y3429" t="s">
        <v>2326</v>
      </c>
      <c r="Z3429" s="127">
        <v>44474</v>
      </c>
      <c r="AA3429" s="127">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19271</v>
      </c>
      <c r="P3430" t="s">
        <v>143</v>
      </c>
      <c r="Q3430" t="s">
        <v>458</v>
      </c>
      <c r="R3430" t="s">
        <v>23237</v>
      </c>
      <c r="S3430" s="194" t="s">
        <v>235</v>
      </c>
      <c r="T3430" t="s">
        <v>64</v>
      </c>
      <c r="U3430" t="s">
        <v>48</v>
      </c>
      <c r="V3430" t="s">
        <v>49</v>
      </c>
      <c r="W3430" t="s">
        <v>23238</v>
      </c>
      <c r="X3430" s="127">
        <v>30273</v>
      </c>
      <c r="Y3430" t="s">
        <v>23239</v>
      </c>
      <c r="Z3430" s="127">
        <v>44480</v>
      </c>
      <c r="AA3430" s="127">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19272</v>
      </c>
      <c r="X3431" s="127">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94" t="s">
        <v>235</v>
      </c>
      <c r="T3432" t="s">
        <v>64</v>
      </c>
      <c r="U3432" t="s">
        <v>48</v>
      </c>
      <c r="V3432" t="s">
        <v>49</v>
      </c>
      <c r="W3432" t="s">
        <v>23240</v>
      </c>
      <c r="X3432" s="127">
        <v>28004</v>
      </c>
      <c r="Y3432" t="s">
        <v>23241</v>
      </c>
      <c r="Z3432" s="127">
        <v>44292</v>
      </c>
      <c r="AA3432" s="127">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19273</v>
      </c>
      <c r="X3433" s="127">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19274</v>
      </c>
      <c r="X3434" s="127">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19275</v>
      </c>
      <c r="P3435" t="s">
        <v>555</v>
      </c>
      <c r="Q3435" t="s">
        <v>652</v>
      </c>
      <c r="R3435" t="s">
        <v>560</v>
      </c>
      <c r="S3435" s="194" t="s">
        <v>235</v>
      </c>
      <c r="T3435" t="s">
        <v>64</v>
      </c>
      <c r="U3435" t="s">
        <v>48</v>
      </c>
      <c r="V3435" t="s">
        <v>49</v>
      </c>
      <c r="W3435" t="s">
        <v>23242</v>
      </c>
      <c r="X3435" s="127">
        <v>34630</v>
      </c>
      <c r="Y3435" t="s">
        <v>23243</v>
      </c>
      <c r="Z3435" s="127">
        <v>44410</v>
      </c>
      <c r="AA3435" s="127">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19276</v>
      </c>
      <c r="X3436" s="127">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19277</v>
      </c>
      <c r="X3437" s="127">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19278</v>
      </c>
      <c r="X3438" s="127">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23244</v>
      </c>
      <c r="S3439" s="194" t="s">
        <v>235</v>
      </c>
      <c r="T3439" t="s">
        <v>64</v>
      </c>
      <c r="U3439" t="s">
        <v>48</v>
      </c>
      <c r="V3439" t="s">
        <v>49</v>
      </c>
      <c r="W3439" t="s">
        <v>23245</v>
      </c>
      <c r="X3439" s="127">
        <v>25953</v>
      </c>
      <c r="Y3439" t="s">
        <v>23246</v>
      </c>
      <c r="Z3439" s="127">
        <v>44256</v>
      </c>
      <c r="AA3439" s="127">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19279</v>
      </c>
      <c r="X3440" s="127">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19280</v>
      </c>
      <c r="X3441" s="127">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19281</v>
      </c>
      <c r="X3442" s="127">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19282</v>
      </c>
      <c r="X3443" s="127">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19283</v>
      </c>
      <c r="X3444" s="127">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19284</v>
      </c>
      <c r="X3445" s="127">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19285</v>
      </c>
      <c r="X3446" s="127">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19286</v>
      </c>
      <c r="X3447" s="127">
        <v>25220</v>
      </c>
      <c r="Y3447" t="s">
        <v>2289</v>
      </c>
      <c r="Z3447" s="127">
        <v>44256</v>
      </c>
      <c r="AA3447" s="127">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19287</v>
      </c>
      <c r="P3448" t="s">
        <v>174</v>
      </c>
      <c r="Q3448" t="s">
        <v>806</v>
      </c>
      <c r="R3448" t="s">
        <v>79</v>
      </c>
      <c r="S3448" s="194" t="s">
        <v>235</v>
      </c>
      <c r="T3448" t="s">
        <v>64</v>
      </c>
      <c r="U3448" t="s">
        <v>48</v>
      </c>
      <c r="V3448" t="s">
        <v>49</v>
      </c>
      <c r="W3448" t="s">
        <v>23247</v>
      </c>
      <c r="X3448" s="127">
        <v>30989</v>
      </c>
      <c r="Y3448" t="s">
        <v>23248</v>
      </c>
      <c r="Z3448" s="127">
        <v>44256</v>
      </c>
      <c r="AA3448" s="127">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19288</v>
      </c>
      <c r="X3449" s="127">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19289</v>
      </c>
      <c r="X3450" s="127">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19290</v>
      </c>
      <c r="X3451" s="127">
        <v>25890</v>
      </c>
      <c r="Y3451" t="s">
        <v>2368</v>
      </c>
      <c r="Z3451" s="127">
        <v>44256</v>
      </c>
      <c r="AA3451" s="127">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19291</v>
      </c>
      <c r="P3452" t="s">
        <v>23131</v>
      </c>
      <c r="Q3452" t="s">
        <v>191</v>
      </c>
      <c r="R3452" t="s">
        <v>363</v>
      </c>
      <c r="S3452" s="194" t="s">
        <v>235</v>
      </c>
      <c r="T3452" t="s">
        <v>64</v>
      </c>
      <c r="U3452" t="s">
        <v>48</v>
      </c>
      <c r="V3452" t="s">
        <v>49</v>
      </c>
      <c r="W3452" t="s">
        <v>23249</v>
      </c>
      <c r="X3452" s="127">
        <v>29450</v>
      </c>
      <c r="Y3452" t="s">
        <v>23250</v>
      </c>
      <c r="Z3452" s="127">
        <v>44256</v>
      </c>
      <c r="AA3452" s="127">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19292</v>
      </c>
      <c r="X3453" s="127">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19293</v>
      </c>
      <c r="P3454" t="s">
        <v>2164</v>
      </c>
      <c r="Q3454" t="s">
        <v>550</v>
      </c>
      <c r="R3454" t="s">
        <v>23251</v>
      </c>
      <c r="S3454" s="194" t="s">
        <v>235</v>
      </c>
      <c r="T3454" t="s">
        <v>64</v>
      </c>
      <c r="U3454" t="s">
        <v>48</v>
      </c>
      <c r="V3454" t="s">
        <v>49</v>
      </c>
      <c r="W3454" t="s">
        <v>23252</v>
      </c>
      <c r="X3454" s="127">
        <v>27996</v>
      </c>
      <c r="Y3454" t="s">
        <v>23253</v>
      </c>
      <c r="Z3454" s="127">
        <v>44256</v>
      </c>
      <c r="AA3454" s="127">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19294</v>
      </c>
      <c r="X3455" s="127">
        <v>26798</v>
      </c>
      <c r="Y3455" t="s">
        <v>2374</v>
      </c>
      <c r="Z3455" s="127">
        <v>44256</v>
      </c>
      <c r="AA3455" s="127">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19295</v>
      </c>
      <c r="P3456" t="s">
        <v>167</v>
      </c>
      <c r="Q3456" t="s">
        <v>111</v>
      </c>
      <c r="R3456" t="s">
        <v>23254</v>
      </c>
      <c r="S3456" s="194" t="s">
        <v>235</v>
      </c>
      <c r="T3456" t="s">
        <v>64</v>
      </c>
      <c r="U3456" t="s">
        <v>48</v>
      </c>
      <c r="V3456" t="s">
        <v>49</v>
      </c>
      <c r="W3456" t="s">
        <v>23255</v>
      </c>
      <c r="X3456" s="127">
        <v>24690</v>
      </c>
      <c r="Y3456" t="s">
        <v>23256</v>
      </c>
      <c r="Z3456" s="127">
        <v>44256</v>
      </c>
      <c r="AA3456" s="127">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19296</v>
      </c>
      <c r="X3457" s="127">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19297</v>
      </c>
      <c r="X3458" s="127">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19298</v>
      </c>
      <c r="X3459" s="127">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19299</v>
      </c>
      <c r="X3460" s="127">
        <v>22990</v>
      </c>
      <c r="Y3460" t="s">
        <v>6397</v>
      </c>
      <c r="Z3460" s="127">
        <v>44256</v>
      </c>
      <c r="AA3460" s="127">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19300</v>
      </c>
      <c r="P3461" t="s">
        <v>288</v>
      </c>
      <c r="Q3461" t="s">
        <v>23257</v>
      </c>
      <c r="R3461" t="s">
        <v>23258</v>
      </c>
      <c r="S3461" s="194" t="s">
        <v>235</v>
      </c>
      <c r="T3461" t="s">
        <v>64</v>
      </c>
      <c r="U3461" t="s">
        <v>48</v>
      </c>
      <c r="V3461" t="s">
        <v>49</v>
      </c>
      <c r="W3461" t="s">
        <v>23259</v>
      </c>
      <c r="X3461" s="127">
        <v>30421</v>
      </c>
      <c r="Y3461" t="s">
        <v>23260</v>
      </c>
      <c r="Z3461" s="127">
        <v>44256</v>
      </c>
      <c r="AA3461" s="127">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19301</v>
      </c>
      <c r="X3462" s="127">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19302</v>
      </c>
      <c r="X3463" s="127">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19303</v>
      </c>
      <c r="X3464" s="127">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94" t="s">
        <v>235</v>
      </c>
      <c r="T3465" t="s">
        <v>64</v>
      </c>
      <c r="U3465" t="s">
        <v>48</v>
      </c>
      <c r="V3465" t="s">
        <v>49</v>
      </c>
      <c r="W3465" t="s">
        <v>23261</v>
      </c>
      <c r="X3465" s="127">
        <v>30014</v>
      </c>
      <c r="Y3465" t="s">
        <v>23262</v>
      </c>
      <c r="Z3465" s="127">
        <v>44256</v>
      </c>
      <c r="AA3465" s="127">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19304</v>
      </c>
      <c r="X3466" s="127">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19305</v>
      </c>
      <c r="P3467" t="s">
        <v>318</v>
      </c>
      <c r="Q3467" t="s">
        <v>97</v>
      </c>
      <c r="R3467" t="s">
        <v>19308</v>
      </c>
      <c r="S3467" t="str">
        <f t="shared" si="50"/>
        <v>VARGAS CHARAJA, ALDO GERMAIN</v>
      </c>
      <c r="T3467" t="s">
        <v>36</v>
      </c>
      <c r="U3467" t="s">
        <v>48</v>
      </c>
      <c r="V3467" t="s">
        <v>49</v>
      </c>
      <c r="W3467" t="s">
        <v>19306</v>
      </c>
      <c r="X3467" s="127">
        <v>26076</v>
      </c>
      <c r="Y3467" t="s">
        <v>19307</v>
      </c>
      <c r="Z3467" s="127">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19309</v>
      </c>
      <c r="X3468" s="127">
        <v>26186</v>
      </c>
      <c r="Y3468" t="s">
        <v>5553</v>
      </c>
      <c r="Z3468" s="127">
        <v>44197</v>
      </c>
      <c r="AA3468" s="127">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19310</v>
      </c>
      <c r="P3469" t="s">
        <v>23263</v>
      </c>
      <c r="Q3469" t="s">
        <v>330</v>
      </c>
      <c r="R3469" t="s">
        <v>23264</v>
      </c>
      <c r="S3469" s="194" t="s">
        <v>235</v>
      </c>
      <c r="T3469" t="s">
        <v>64</v>
      </c>
      <c r="U3469" t="s">
        <v>48</v>
      </c>
      <c r="V3469" t="s">
        <v>49</v>
      </c>
      <c r="W3469" t="s">
        <v>23265</v>
      </c>
      <c r="X3469" s="127">
        <v>30541</v>
      </c>
      <c r="Y3469" t="s">
        <v>23266</v>
      </c>
      <c r="Z3469" s="127">
        <v>44256</v>
      </c>
      <c r="AA3469" s="127">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19311</v>
      </c>
      <c r="P3470" t="s">
        <v>106</v>
      </c>
      <c r="Q3470" t="s">
        <v>152</v>
      </c>
      <c r="R3470" t="s">
        <v>23267</v>
      </c>
      <c r="S3470" s="194" t="s">
        <v>235</v>
      </c>
      <c r="T3470" t="s">
        <v>64</v>
      </c>
      <c r="U3470" t="s">
        <v>48</v>
      </c>
      <c r="V3470" t="s">
        <v>49</v>
      </c>
      <c r="W3470" t="s">
        <v>23268</v>
      </c>
      <c r="X3470" s="127">
        <v>32779</v>
      </c>
      <c r="Y3470" t="s">
        <v>23269</v>
      </c>
      <c r="Z3470" s="127">
        <v>44480</v>
      </c>
      <c r="AA3470" s="127">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16184</v>
      </c>
      <c r="W3471" t="s">
        <v>19312</v>
      </c>
      <c r="X3471" s="127">
        <v>25607</v>
      </c>
      <c r="Y3471" t="s">
        <v>2406</v>
      </c>
      <c r="Z3471" s="127">
        <v>44480</v>
      </c>
      <c r="AA3471" s="127">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19313</v>
      </c>
      <c r="X3472" s="127">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19314</v>
      </c>
      <c r="P3473" t="s">
        <v>244</v>
      </c>
      <c r="Q3473" t="s">
        <v>76</v>
      </c>
      <c r="R3473" t="s">
        <v>2526</v>
      </c>
      <c r="S3473" s="194" t="s">
        <v>235</v>
      </c>
      <c r="T3473" t="s">
        <v>64</v>
      </c>
      <c r="U3473" t="s">
        <v>48</v>
      </c>
      <c r="V3473" t="s">
        <v>49</v>
      </c>
      <c r="W3473" t="s">
        <v>23270</v>
      </c>
      <c r="X3473" s="127">
        <v>29479</v>
      </c>
      <c r="Y3473" t="s">
        <v>23271</v>
      </c>
      <c r="Z3473" s="127">
        <v>44256</v>
      </c>
      <c r="AA3473" s="127">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19317</v>
      </c>
      <c r="S3474" t="str">
        <f t="shared" si="50"/>
        <v>CERVANTES MAQUERA, ELOY RAUL</v>
      </c>
      <c r="T3474" t="s">
        <v>64</v>
      </c>
      <c r="U3474" t="s">
        <v>48</v>
      </c>
      <c r="V3474" t="s">
        <v>49</v>
      </c>
      <c r="W3474" t="s">
        <v>19315</v>
      </c>
      <c r="X3474" s="127">
        <v>25722</v>
      </c>
      <c r="Y3474" t="s">
        <v>19316</v>
      </c>
      <c r="Z3474" s="127">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19318</v>
      </c>
      <c r="X3475" s="127">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19319</v>
      </c>
      <c r="X3476" s="127">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19320</v>
      </c>
      <c r="X3477" s="127">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19321</v>
      </c>
      <c r="X3478" s="127">
        <v>21337</v>
      </c>
      <c r="Y3478" t="s">
        <v>2427</v>
      </c>
      <c r="AB3478" t="s">
        <v>38</v>
      </c>
      <c r="AC3478" t="s">
        <v>39</v>
      </c>
      <c r="AD3478" t="s">
        <v>40</v>
      </c>
    </row>
    <row r="3479" spans="1:30" x14ac:dyDescent="0.25">
      <c r="A3479" t="s">
        <v>19322</v>
      </c>
      <c r="B3479" t="s">
        <v>27</v>
      </c>
      <c r="C3479" t="s">
        <v>28</v>
      </c>
      <c r="D3479" t="s">
        <v>29</v>
      </c>
      <c r="E3479" t="s">
        <v>30</v>
      </c>
      <c r="F3479" t="s">
        <v>2261</v>
      </c>
      <c r="G3479" t="s">
        <v>2262</v>
      </c>
      <c r="H3479" t="s">
        <v>6354</v>
      </c>
      <c r="I3479" t="s">
        <v>564</v>
      </c>
      <c r="J3479" t="s">
        <v>19322</v>
      </c>
      <c r="K3479" t="s">
        <v>31</v>
      </c>
      <c r="L3479" t="s">
        <v>31</v>
      </c>
      <c r="M3479" t="s">
        <v>42</v>
      </c>
      <c r="N3479" t="s">
        <v>61</v>
      </c>
      <c r="O3479" t="s">
        <v>18690</v>
      </c>
      <c r="P3479" t="s">
        <v>958</v>
      </c>
      <c r="Q3479" t="s">
        <v>67</v>
      </c>
      <c r="R3479" t="s">
        <v>928</v>
      </c>
      <c r="S3479" s="194" t="s">
        <v>235</v>
      </c>
      <c r="T3479" t="s">
        <v>64</v>
      </c>
      <c r="U3479" t="s">
        <v>860</v>
      </c>
      <c r="V3479" t="s">
        <v>49</v>
      </c>
      <c r="W3479" t="s">
        <v>23272</v>
      </c>
      <c r="X3479" s="127">
        <v>27154</v>
      </c>
      <c r="Y3479" t="s">
        <v>23273</v>
      </c>
      <c r="Z3479" s="127">
        <v>44256</v>
      </c>
      <c r="AA3479" s="127">
        <v>44561</v>
      </c>
      <c r="AB3479" t="s">
        <v>2185</v>
      </c>
      <c r="AC3479" t="s">
        <v>6628</v>
      </c>
      <c r="AD3479" t="s">
        <v>40</v>
      </c>
    </row>
    <row r="3480" spans="1:30" x14ac:dyDescent="0.25">
      <c r="A3480" t="s">
        <v>19323</v>
      </c>
      <c r="B3480" t="s">
        <v>27</v>
      </c>
      <c r="C3480" t="s">
        <v>28</v>
      </c>
      <c r="D3480" t="s">
        <v>29</v>
      </c>
      <c r="E3480" t="s">
        <v>30</v>
      </c>
      <c r="F3480" t="s">
        <v>2261</v>
      </c>
      <c r="G3480" t="s">
        <v>2262</v>
      </c>
      <c r="H3480" t="s">
        <v>6354</v>
      </c>
      <c r="I3480" t="s">
        <v>564</v>
      </c>
      <c r="J3480" t="s">
        <v>19323</v>
      </c>
      <c r="K3480" t="s">
        <v>31</v>
      </c>
      <c r="L3480" t="s">
        <v>31</v>
      </c>
      <c r="M3480" t="s">
        <v>42</v>
      </c>
      <c r="N3480" t="s">
        <v>61</v>
      </c>
      <c r="O3480" t="s">
        <v>18690</v>
      </c>
      <c r="P3480" t="s">
        <v>45</v>
      </c>
      <c r="Q3480" t="s">
        <v>75</v>
      </c>
      <c r="R3480" t="s">
        <v>23274</v>
      </c>
      <c r="S3480" s="194" t="s">
        <v>235</v>
      </c>
      <c r="T3480" t="s">
        <v>64</v>
      </c>
      <c r="U3480" t="s">
        <v>4715</v>
      </c>
      <c r="V3480" t="s">
        <v>49</v>
      </c>
      <c r="W3480" t="s">
        <v>23275</v>
      </c>
      <c r="X3480" s="127">
        <v>28973</v>
      </c>
      <c r="Y3480" t="s">
        <v>23276</v>
      </c>
      <c r="Z3480" s="127">
        <v>44256</v>
      </c>
      <c r="AA3480" s="127">
        <v>44561</v>
      </c>
      <c r="AB3480" t="s">
        <v>2185</v>
      </c>
      <c r="AC3480" t="s">
        <v>6628</v>
      </c>
      <c r="AD3480" t="s">
        <v>40</v>
      </c>
    </row>
    <row r="3481" spans="1:30" x14ac:dyDescent="0.25">
      <c r="A3481" t="s">
        <v>19324</v>
      </c>
      <c r="B3481" t="s">
        <v>27</v>
      </c>
      <c r="C3481" t="s">
        <v>28</v>
      </c>
      <c r="D3481" t="s">
        <v>29</v>
      </c>
      <c r="E3481" t="s">
        <v>30</v>
      </c>
      <c r="F3481" t="s">
        <v>2261</v>
      </c>
      <c r="G3481" t="s">
        <v>2262</v>
      </c>
      <c r="H3481" t="s">
        <v>6354</v>
      </c>
      <c r="I3481" t="s">
        <v>564</v>
      </c>
      <c r="J3481" t="s">
        <v>19324</v>
      </c>
      <c r="K3481" t="s">
        <v>31</v>
      </c>
      <c r="L3481" t="s">
        <v>31</v>
      </c>
      <c r="M3481" t="s">
        <v>42</v>
      </c>
      <c r="N3481" t="s">
        <v>61</v>
      </c>
      <c r="O3481" t="s">
        <v>18690</v>
      </c>
      <c r="P3481" t="s">
        <v>75</v>
      </c>
      <c r="Q3481" t="s">
        <v>75</v>
      </c>
      <c r="R3481" t="s">
        <v>691</v>
      </c>
      <c r="S3481" s="194" t="s">
        <v>235</v>
      </c>
      <c r="T3481" t="s">
        <v>64</v>
      </c>
      <c r="U3481" t="s">
        <v>6399</v>
      </c>
      <c r="V3481" t="s">
        <v>49</v>
      </c>
      <c r="W3481" t="s">
        <v>23277</v>
      </c>
      <c r="X3481" s="127">
        <v>27838</v>
      </c>
      <c r="Y3481" t="s">
        <v>23278</v>
      </c>
      <c r="Z3481" s="127">
        <v>44256</v>
      </c>
      <c r="AA3481" s="127">
        <v>44561</v>
      </c>
      <c r="AB3481" t="s">
        <v>2185</v>
      </c>
      <c r="AC3481" t="s">
        <v>6628</v>
      </c>
      <c r="AD3481" t="s">
        <v>40</v>
      </c>
    </row>
    <row r="3482" spans="1:30" x14ac:dyDescent="0.25">
      <c r="A3482" t="s">
        <v>19325</v>
      </c>
      <c r="B3482" t="s">
        <v>27</v>
      </c>
      <c r="C3482" t="s">
        <v>28</v>
      </c>
      <c r="D3482" t="s">
        <v>29</v>
      </c>
      <c r="E3482" t="s">
        <v>30</v>
      </c>
      <c r="F3482" t="s">
        <v>2261</v>
      </c>
      <c r="G3482" t="s">
        <v>2262</v>
      </c>
      <c r="H3482" t="s">
        <v>6354</v>
      </c>
      <c r="I3482" t="s">
        <v>564</v>
      </c>
      <c r="J3482" t="s">
        <v>19325</v>
      </c>
      <c r="K3482" t="s">
        <v>31</v>
      </c>
      <c r="L3482" t="s">
        <v>31</v>
      </c>
      <c r="M3482" t="s">
        <v>42</v>
      </c>
      <c r="N3482" t="s">
        <v>61</v>
      </c>
      <c r="O3482" t="s">
        <v>18690</v>
      </c>
      <c r="P3482" t="s">
        <v>404</v>
      </c>
      <c r="Q3482" t="s">
        <v>331</v>
      </c>
      <c r="R3482" t="s">
        <v>23279</v>
      </c>
      <c r="S3482" s="194" t="s">
        <v>235</v>
      </c>
      <c r="T3482" t="s">
        <v>64</v>
      </c>
      <c r="U3482" t="s">
        <v>48</v>
      </c>
      <c r="V3482" t="s">
        <v>49</v>
      </c>
      <c r="W3482" t="s">
        <v>23280</v>
      </c>
      <c r="X3482" s="127">
        <v>28122</v>
      </c>
      <c r="Y3482" t="s">
        <v>23281</v>
      </c>
      <c r="Z3482" s="127">
        <v>44256</v>
      </c>
      <c r="AA3482" s="127">
        <v>44561</v>
      </c>
      <c r="AB3482" t="s">
        <v>2185</v>
      </c>
      <c r="AC3482" t="s">
        <v>6628</v>
      </c>
      <c r="AD3482" t="s">
        <v>40</v>
      </c>
    </row>
    <row r="3483" spans="1:30" x14ac:dyDescent="0.25">
      <c r="A3483" t="s">
        <v>19326</v>
      </c>
      <c r="B3483" t="s">
        <v>27</v>
      </c>
      <c r="C3483" t="s">
        <v>28</v>
      </c>
      <c r="D3483" t="s">
        <v>29</v>
      </c>
      <c r="E3483" t="s">
        <v>30</v>
      </c>
      <c r="F3483" t="s">
        <v>2261</v>
      </c>
      <c r="G3483" t="s">
        <v>2262</v>
      </c>
      <c r="H3483" t="s">
        <v>6354</v>
      </c>
      <c r="I3483" t="s">
        <v>564</v>
      </c>
      <c r="J3483" t="s">
        <v>19326</v>
      </c>
      <c r="K3483" t="s">
        <v>31</v>
      </c>
      <c r="L3483" t="s">
        <v>31</v>
      </c>
      <c r="M3483" t="s">
        <v>42</v>
      </c>
      <c r="N3483" t="s">
        <v>61</v>
      </c>
      <c r="O3483" t="s">
        <v>18690</v>
      </c>
      <c r="P3483" t="s">
        <v>255</v>
      </c>
      <c r="Q3483" t="s">
        <v>126</v>
      </c>
      <c r="R3483" t="s">
        <v>23282</v>
      </c>
      <c r="S3483" s="194" t="s">
        <v>235</v>
      </c>
      <c r="T3483" t="s">
        <v>64</v>
      </c>
      <c r="U3483" t="s">
        <v>860</v>
      </c>
      <c r="V3483" t="s">
        <v>49</v>
      </c>
      <c r="W3483" t="s">
        <v>23283</v>
      </c>
      <c r="X3483" s="127">
        <v>30360</v>
      </c>
      <c r="Y3483" t="s">
        <v>23284</v>
      </c>
      <c r="Z3483" s="127">
        <v>44256</v>
      </c>
      <c r="AA3483" s="127">
        <v>44561</v>
      </c>
      <c r="AB3483" t="s">
        <v>2185</v>
      </c>
      <c r="AC3483" t="s">
        <v>6628</v>
      </c>
      <c r="AD3483" t="s">
        <v>40</v>
      </c>
    </row>
    <row r="3484" spans="1:30" x14ac:dyDescent="0.25">
      <c r="A3484" t="s">
        <v>19327</v>
      </c>
      <c r="B3484" t="s">
        <v>27</v>
      </c>
      <c r="C3484" t="s">
        <v>28</v>
      </c>
      <c r="D3484" t="s">
        <v>29</v>
      </c>
      <c r="E3484" t="s">
        <v>30</v>
      </c>
      <c r="F3484" t="s">
        <v>2261</v>
      </c>
      <c r="G3484" t="s">
        <v>2262</v>
      </c>
      <c r="H3484" t="s">
        <v>6354</v>
      </c>
      <c r="I3484" t="s">
        <v>564</v>
      </c>
      <c r="J3484" t="s">
        <v>19327</v>
      </c>
      <c r="K3484" t="s">
        <v>31</v>
      </c>
      <c r="L3484" t="s">
        <v>31</v>
      </c>
      <c r="M3484" t="s">
        <v>42</v>
      </c>
      <c r="N3484" t="s">
        <v>61</v>
      </c>
      <c r="O3484" t="s">
        <v>18690</v>
      </c>
      <c r="P3484" t="s">
        <v>254</v>
      </c>
      <c r="Q3484" t="s">
        <v>98</v>
      </c>
      <c r="R3484" t="s">
        <v>23285</v>
      </c>
      <c r="S3484" s="194" t="s">
        <v>235</v>
      </c>
      <c r="T3484" t="s">
        <v>64</v>
      </c>
      <c r="U3484" t="s">
        <v>6399</v>
      </c>
      <c r="V3484" t="s">
        <v>49</v>
      </c>
      <c r="W3484" t="s">
        <v>23286</v>
      </c>
      <c r="X3484" s="127">
        <v>25275</v>
      </c>
      <c r="Y3484" t="s">
        <v>23287</v>
      </c>
      <c r="Z3484" s="127">
        <v>44256</v>
      </c>
      <c r="AA3484" s="127">
        <v>44561</v>
      </c>
      <c r="AB3484" t="s">
        <v>2185</v>
      </c>
      <c r="AC3484" t="s">
        <v>6628</v>
      </c>
      <c r="AD3484" t="s">
        <v>40</v>
      </c>
    </row>
    <row r="3485" spans="1:30" x14ac:dyDescent="0.25">
      <c r="A3485" t="s">
        <v>19328</v>
      </c>
      <c r="B3485" t="s">
        <v>27</v>
      </c>
      <c r="C3485" t="s">
        <v>28</v>
      </c>
      <c r="D3485" t="s">
        <v>29</v>
      </c>
      <c r="E3485" t="s">
        <v>30</v>
      </c>
      <c r="F3485" t="s">
        <v>2261</v>
      </c>
      <c r="G3485" t="s">
        <v>2262</v>
      </c>
      <c r="H3485" t="s">
        <v>6354</v>
      </c>
      <c r="I3485" t="s">
        <v>564</v>
      </c>
      <c r="J3485" t="s">
        <v>19328</v>
      </c>
      <c r="K3485" t="s">
        <v>31</v>
      </c>
      <c r="L3485" t="s">
        <v>31</v>
      </c>
      <c r="M3485" t="s">
        <v>42</v>
      </c>
      <c r="N3485" t="s">
        <v>61</v>
      </c>
      <c r="O3485" t="s">
        <v>18690</v>
      </c>
      <c r="P3485" t="s">
        <v>23288</v>
      </c>
      <c r="Q3485" t="s">
        <v>652</v>
      </c>
      <c r="R3485" t="s">
        <v>23289</v>
      </c>
      <c r="S3485" s="194" t="s">
        <v>235</v>
      </c>
      <c r="T3485" t="s">
        <v>64</v>
      </c>
      <c r="U3485" t="s">
        <v>6442</v>
      </c>
      <c r="V3485" t="s">
        <v>49</v>
      </c>
      <c r="W3485" t="s">
        <v>23290</v>
      </c>
      <c r="X3485" s="127">
        <v>31732</v>
      </c>
      <c r="Y3485" t="s">
        <v>23291</v>
      </c>
      <c r="Z3485" s="127">
        <v>44256</v>
      </c>
      <c r="AA3485" s="127">
        <v>44561</v>
      </c>
      <c r="AB3485" t="s">
        <v>2185</v>
      </c>
      <c r="AC3485" t="s">
        <v>6628</v>
      </c>
      <c r="AD3485" t="s">
        <v>40</v>
      </c>
    </row>
    <row r="3486" spans="1:30" x14ac:dyDescent="0.25">
      <c r="A3486" t="s">
        <v>19329</v>
      </c>
      <c r="B3486" t="s">
        <v>27</v>
      </c>
      <c r="C3486" t="s">
        <v>28</v>
      </c>
      <c r="D3486" t="s">
        <v>29</v>
      </c>
      <c r="E3486" t="s">
        <v>30</v>
      </c>
      <c r="F3486" t="s">
        <v>2261</v>
      </c>
      <c r="G3486" t="s">
        <v>2262</v>
      </c>
      <c r="H3486" t="s">
        <v>6354</v>
      </c>
      <c r="I3486" t="s">
        <v>564</v>
      </c>
      <c r="J3486" t="s">
        <v>19329</v>
      </c>
      <c r="K3486" t="s">
        <v>31</v>
      </c>
      <c r="L3486" t="s">
        <v>31</v>
      </c>
      <c r="M3486" t="s">
        <v>42</v>
      </c>
      <c r="N3486" t="s">
        <v>61</v>
      </c>
      <c r="O3486" t="s">
        <v>18690</v>
      </c>
      <c r="P3486" t="s">
        <v>150</v>
      </c>
      <c r="Q3486" t="s">
        <v>325</v>
      </c>
      <c r="R3486" t="s">
        <v>23292</v>
      </c>
      <c r="S3486" s="194" t="s">
        <v>235</v>
      </c>
      <c r="T3486" t="s">
        <v>64</v>
      </c>
      <c r="U3486" t="s">
        <v>860</v>
      </c>
      <c r="V3486" t="s">
        <v>49</v>
      </c>
      <c r="W3486" t="s">
        <v>23293</v>
      </c>
      <c r="X3486" s="127">
        <v>31993</v>
      </c>
      <c r="Y3486" t="s">
        <v>23294</v>
      </c>
      <c r="Z3486" s="127">
        <v>44256</v>
      </c>
      <c r="AA3486" s="127">
        <v>44561</v>
      </c>
      <c r="AB3486" t="s">
        <v>2185</v>
      </c>
      <c r="AC3486" t="s">
        <v>6628</v>
      </c>
      <c r="AD3486" t="s">
        <v>40</v>
      </c>
    </row>
    <row r="3487" spans="1:30" x14ac:dyDescent="0.25">
      <c r="A3487" t="s">
        <v>19330</v>
      </c>
      <c r="B3487" t="s">
        <v>27</v>
      </c>
      <c r="C3487" t="s">
        <v>28</v>
      </c>
      <c r="D3487" t="s">
        <v>29</v>
      </c>
      <c r="E3487" t="s">
        <v>30</v>
      </c>
      <c r="F3487" t="s">
        <v>2261</v>
      </c>
      <c r="G3487" t="s">
        <v>2262</v>
      </c>
      <c r="H3487" t="s">
        <v>6354</v>
      </c>
      <c r="I3487" t="s">
        <v>564</v>
      </c>
      <c r="J3487" t="s">
        <v>19330</v>
      </c>
      <c r="K3487" t="s">
        <v>31</v>
      </c>
      <c r="L3487" t="s">
        <v>31</v>
      </c>
      <c r="M3487" t="s">
        <v>42</v>
      </c>
      <c r="N3487" t="s">
        <v>61</v>
      </c>
      <c r="O3487" t="s">
        <v>18690</v>
      </c>
      <c r="P3487" t="s">
        <v>23295</v>
      </c>
      <c r="Q3487" t="s">
        <v>132</v>
      </c>
      <c r="R3487" t="s">
        <v>884</v>
      </c>
      <c r="S3487" s="194" t="s">
        <v>235</v>
      </c>
      <c r="T3487" t="s">
        <v>64</v>
      </c>
      <c r="U3487" t="s">
        <v>48</v>
      </c>
      <c r="V3487" t="s">
        <v>49</v>
      </c>
      <c r="W3487" t="s">
        <v>23296</v>
      </c>
      <c r="X3487" s="127">
        <v>31642</v>
      </c>
      <c r="Y3487" t="s">
        <v>23297</v>
      </c>
      <c r="Z3487" s="127">
        <v>44256</v>
      </c>
      <c r="AA3487" s="127">
        <v>44561</v>
      </c>
      <c r="AB3487" t="s">
        <v>2185</v>
      </c>
      <c r="AC3487" t="s">
        <v>6628</v>
      </c>
      <c r="AD3487" t="s">
        <v>40</v>
      </c>
    </row>
    <row r="3488" spans="1:30" x14ac:dyDescent="0.25">
      <c r="A3488" t="s">
        <v>19331</v>
      </c>
      <c r="B3488" t="s">
        <v>27</v>
      </c>
      <c r="C3488" t="s">
        <v>28</v>
      </c>
      <c r="D3488" t="s">
        <v>29</v>
      </c>
      <c r="E3488" t="s">
        <v>30</v>
      </c>
      <c r="F3488" t="s">
        <v>2261</v>
      </c>
      <c r="G3488" t="s">
        <v>2262</v>
      </c>
      <c r="H3488" t="s">
        <v>6354</v>
      </c>
      <c r="I3488" t="s">
        <v>564</v>
      </c>
      <c r="J3488" t="s">
        <v>19331</v>
      </c>
      <c r="K3488" t="s">
        <v>31</v>
      </c>
      <c r="L3488" t="s">
        <v>31</v>
      </c>
      <c r="M3488" t="s">
        <v>42</v>
      </c>
      <c r="N3488" t="s">
        <v>61</v>
      </c>
      <c r="O3488" t="s">
        <v>18690</v>
      </c>
      <c r="P3488" t="s">
        <v>598</v>
      </c>
      <c r="Q3488" t="s">
        <v>193</v>
      </c>
      <c r="R3488" t="s">
        <v>23298</v>
      </c>
      <c r="S3488" s="194" t="s">
        <v>235</v>
      </c>
      <c r="T3488" t="s">
        <v>64</v>
      </c>
      <c r="U3488" t="s">
        <v>6399</v>
      </c>
      <c r="V3488" t="s">
        <v>49</v>
      </c>
      <c r="W3488" t="s">
        <v>23299</v>
      </c>
      <c r="X3488" s="127">
        <v>31889</v>
      </c>
      <c r="Y3488" t="s">
        <v>23300</v>
      </c>
      <c r="Z3488" s="127">
        <v>44256</v>
      </c>
      <c r="AA3488" s="127">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19332</v>
      </c>
      <c r="X3489" s="127">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19333</v>
      </c>
      <c r="X3490" s="127">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19334</v>
      </c>
      <c r="X3491" s="127">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19335</v>
      </c>
      <c r="X3492" s="127">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19336</v>
      </c>
      <c r="P3493" t="s">
        <v>60</v>
      </c>
      <c r="Q3493" t="s">
        <v>752</v>
      </c>
      <c r="R3493" t="s">
        <v>23301</v>
      </c>
      <c r="S3493" s="194" t="s">
        <v>235</v>
      </c>
      <c r="T3493" t="s">
        <v>41</v>
      </c>
      <c r="U3493" t="s">
        <v>48</v>
      </c>
      <c r="V3493" t="s">
        <v>49</v>
      </c>
      <c r="W3493" t="s">
        <v>23302</v>
      </c>
      <c r="X3493" s="127">
        <v>28739</v>
      </c>
      <c r="Y3493" t="s">
        <v>23303</v>
      </c>
      <c r="Z3493" s="127">
        <v>44256</v>
      </c>
      <c r="AA3493" s="127">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19337</v>
      </c>
      <c r="X3494" s="127">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23304</v>
      </c>
      <c r="S3495" s="194" t="s">
        <v>235</v>
      </c>
      <c r="T3495" t="s">
        <v>766</v>
      </c>
      <c r="U3495" t="s">
        <v>37</v>
      </c>
      <c r="V3495" t="s">
        <v>49</v>
      </c>
      <c r="W3495" t="s">
        <v>23305</v>
      </c>
      <c r="X3495" s="127">
        <v>29971</v>
      </c>
      <c r="Y3495" t="s">
        <v>23306</v>
      </c>
      <c r="Z3495" s="127">
        <v>44197</v>
      </c>
      <c r="AA3495" s="127">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19338</v>
      </c>
      <c r="X3496" s="127">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19339</v>
      </c>
      <c r="X3497" s="127">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19340</v>
      </c>
      <c r="X3498" s="127">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19341</v>
      </c>
      <c r="X3499" s="127">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19342</v>
      </c>
      <c r="X3500" s="127">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19343</v>
      </c>
      <c r="X3501" s="127">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19344</v>
      </c>
      <c r="X3502" s="127">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19345</v>
      </c>
      <c r="X3503" s="127">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19346</v>
      </c>
      <c r="X3504" s="127">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19347</v>
      </c>
      <c r="X3505" s="127">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19348</v>
      </c>
      <c r="X3506" s="127">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19349</v>
      </c>
      <c r="X3507" s="127">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19350</v>
      </c>
      <c r="X3508" s="127">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19351</v>
      </c>
      <c r="X3509" s="127">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19352</v>
      </c>
      <c r="X3510" s="127">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19353</v>
      </c>
      <c r="X3511" s="127">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19354</v>
      </c>
      <c r="X3512" s="127">
        <v>25689</v>
      </c>
      <c r="Y3512" t="s">
        <v>2501</v>
      </c>
      <c r="AB3512" t="s">
        <v>38</v>
      </c>
      <c r="AC3512" t="s">
        <v>95</v>
      </c>
      <c r="AD3512" t="s">
        <v>40</v>
      </c>
    </row>
    <row r="3513" spans="1:30" x14ac:dyDescent="0.25">
      <c r="A3513" t="s">
        <v>19355</v>
      </c>
      <c r="B3513" t="s">
        <v>27</v>
      </c>
      <c r="C3513" t="s">
        <v>28</v>
      </c>
      <c r="D3513" t="s">
        <v>29</v>
      </c>
      <c r="E3513" t="s">
        <v>30</v>
      </c>
      <c r="F3513" t="s">
        <v>2261</v>
      </c>
      <c r="G3513" t="s">
        <v>2262</v>
      </c>
      <c r="H3513" t="s">
        <v>6354</v>
      </c>
      <c r="I3513" t="s">
        <v>564</v>
      </c>
      <c r="J3513" t="s">
        <v>19355</v>
      </c>
      <c r="K3513" t="s">
        <v>773</v>
      </c>
      <c r="L3513" t="s">
        <v>6405</v>
      </c>
      <c r="M3513" t="s">
        <v>16105</v>
      </c>
      <c r="N3513" t="s">
        <v>61</v>
      </c>
      <c r="O3513" t="s">
        <v>16096</v>
      </c>
      <c r="P3513" t="s">
        <v>35</v>
      </c>
      <c r="Q3513" t="s">
        <v>546</v>
      </c>
      <c r="R3513" t="s">
        <v>23307</v>
      </c>
      <c r="S3513" s="194" t="s">
        <v>235</v>
      </c>
      <c r="T3513" t="s">
        <v>775</v>
      </c>
      <c r="U3513" t="s">
        <v>776</v>
      </c>
      <c r="V3513" t="s">
        <v>49</v>
      </c>
      <c r="W3513" t="s">
        <v>23308</v>
      </c>
      <c r="X3513" s="127">
        <v>24962</v>
      </c>
      <c r="Y3513" t="s">
        <v>258</v>
      </c>
      <c r="Z3513" s="127">
        <v>44197</v>
      </c>
      <c r="AA3513" s="127">
        <v>44561</v>
      </c>
      <c r="AB3513" t="s">
        <v>119</v>
      </c>
      <c r="AC3513" t="s">
        <v>777</v>
      </c>
      <c r="AD3513" t="s">
        <v>40</v>
      </c>
    </row>
    <row r="3514" spans="1:30" x14ac:dyDescent="0.25">
      <c r="A3514" t="s">
        <v>19356</v>
      </c>
      <c r="B3514" t="s">
        <v>27</v>
      </c>
      <c r="C3514" t="s">
        <v>28</v>
      </c>
      <c r="D3514" t="s">
        <v>29</v>
      </c>
      <c r="E3514" t="s">
        <v>30</v>
      </c>
      <c r="F3514" t="s">
        <v>2261</v>
      </c>
      <c r="G3514" t="s">
        <v>2262</v>
      </c>
      <c r="H3514" t="s">
        <v>6354</v>
      </c>
      <c r="I3514" t="s">
        <v>564</v>
      </c>
      <c r="J3514" t="s">
        <v>19356</v>
      </c>
      <c r="K3514" t="s">
        <v>773</v>
      </c>
      <c r="L3514" t="s">
        <v>6405</v>
      </c>
      <c r="M3514" t="s">
        <v>16110</v>
      </c>
      <c r="N3514" t="s">
        <v>61</v>
      </c>
      <c r="O3514" t="s">
        <v>16111</v>
      </c>
      <c r="P3514" t="s">
        <v>106</v>
      </c>
      <c r="Q3514" t="s">
        <v>76</v>
      </c>
      <c r="R3514" t="s">
        <v>23309</v>
      </c>
      <c r="S3514" s="194" t="s">
        <v>235</v>
      </c>
      <c r="T3514" t="s">
        <v>775</v>
      </c>
      <c r="U3514" t="s">
        <v>776</v>
      </c>
      <c r="V3514" t="s">
        <v>49</v>
      </c>
      <c r="W3514" t="s">
        <v>23310</v>
      </c>
      <c r="X3514" s="127">
        <v>33355</v>
      </c>
      <c r="Y3514" t="s">
        <v>23311</v>
      </c>
      <c r="Z3514" s="127">
        <v>44409</v>
      </c>
      <c r="AA3514" s="127">
        <v>44561</v>
      </c>
      <c r="AB3514" t="s">
        <v>119</v>
      </c>
      <c r="AC3514" t="s">
        <v>777</v>
      </c>
      <c r="AD3514" t="s">
        <v>40</v>
      </c>
    </row>
    <row r="3515" spans="1:30" x14ac:dyDescent="0.25">
      <c r="A3515" t="s">
        <v>19357</v>
      </c>
      <c r="B3515" t="s">
        <v>27</v>
      </c>
      <c r="C3515" t="s">
        <v>28</v>
      </c>
      <c r="D3515" t="s">
        <v>29</v>
      </c>
      <c r="E3515" t="s">
        <v>30</v>
      </c>
      <c r="F3515" t="s">
        <v>2261</v>
      </c>
      <c r="G3515" t="s">
        <v>2262</v>
      </c>
      <c r="H3515" t="s">
        <v>6354</v>
      </c>
      <c r="I3515" t="s">
        <v>564</v>
      </c>
      <c r="J3515" t="s">
        <v>19357</v>
      </c>
      <c r="K3515" t="s">
        <v>773</v>
      </c>
      <c r="L3515" t="s">
        <v>6405</v>
      </c>
      <c r="M3515" t="s">
        <v>16114</v>
      </c>
      <c r="N3515" t="s">
        <v>61</v>
      </c>
      <c r="O3515" t="s">
        <v>16111</v>
      </c>
      <c r="P3515" t="s">
        <v>1025</v>
      </c>
      <c r="Q3515" t="s">
        <v>23312</v>
      </c>
      <c r="R3515" t="s">
        <v>23313</v>
      </c>
      <c r="S3515" s="194" t="s">
        <v>235</v>
      </c>
      <c r="T3515" t="s">
        <v>775</v>
      </c>
      <c r="U3515" t="s">
        <v>776</v>
      </c>
      <c r="V3515" t="s">
        <v>49</v>
      </c>
      <c r="W3515" t="s">
        <v>23314</v>
      </c>
      <c r="X3515" s="127">
        <v>34284</v>
      </c>
      <c r="Y3515" t="s">
        <v>258</v>
      </c>
      <c r="Z3515" s="127">
        <v>44256</v>
      </c>
      <c r="AA3515" s="127">
        <v>44561</v>
      </c>
      <c r="AB3515" t="s">
        <v>119</v>
      </c>
      <c r="AC3515" t="s">
        <v>777</v>
      </c>
      <c r="AD3515" t="s">
        <v>40</v>
      </c>
    </row>
    <row r="3516" spans="1:30" x14ac:dyDescent="0.25">
      <c r="A3516" t="s">
        <v>19358</v>
      </c>
      <c r="B3516" t="s">
        <v>27</v>
      </c>
      <c r="C3516" t="s">
        <v>28</v>
      </c>
      <c r="D3516" t="s">
        <v>29</v>
      </c>
      <c r="E3516" t="s">
        <v>30</v>
      </c>
      <c r="F3516" t="s">
        <v>2261</v>
      </c>
      <c r="G3516" t="s">
        <v>2262</v>
      </c>
      <c r="H3516" t="s">
        <v>6354</v>
      </c>
      <c r="I3516" t="s">
        <v>564</v>
      </c>
      <c r="J3516" t="s">
        <v>19358</v>
      </c>
      <c r="K3516" t="s">
        <v>773</v>
      </c>
      <c r="L3516" t="s">
        <v>6405</v>
      </c>
      <c r="M3516" t="s">
        <v>16114</v>
      </c>
      <c r="N3516" t="s">
        <v>61</v>
      </c>
      <c r="O3516" t="s">
        <v>16111</v>
      </c>
      <c r="P3516" t="s">
        <v>12535</v>
      </c>
      <c r="Q3516" t="s">
        <v>325</v>
      </c>
      <c r="R3516" t="s">
        <v>23315</v>
      </c>
      <c r="S3516" s="194" t="s">
        <v>235</v>
      </c>
      <c r="T3516" t="s">
        <v>775</v>
      </c>
      <c r="U3516" t="s">
        <v>776</v>
      </c>
      <c r="V3516" t="s">
        <v>49</v>
      </c>
      <c r="W3516" t="s">
        <v>23316</v>
      </c>
      <c r="X3516" s="127">
        <v>32936</v>
      </c>
      <c r="Y3516" t="s">
        <v>258</v>
      </c>
      <c r="Z3516" s="127">
        <v>44256</v>
      </c>
      <c r="AA3516" s="127">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19359</v>
      </c>
      <c r="X3517" s="127">
        <v>24332</v>
      </c>
      <c r="Y3517" t="s">
        <v>2509</v>
      </c>
      <c r="Z3517" s="127">
        <v>43374</v>
      </c>
      <c r="AA3517" s="127">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19360</v>
      </c>
      <c r="X3518" s="127">
        <v>27781</v>
      </c>
      <c r="Y3518" t="s">
        <v>2512</v>
      </c>
      <c r="Z3518" s="127">
        <v>43525</v>
      </c>
      <c r="AA3518" s="127">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19407</v>
      </c>
      <c r="X3519" s="127">
        <v>25553</v>
      </c>
      <c r="Y3519" t="s">
        <v>2524</v>
      </c>
      <c r="Z3519" s="127">
        <v>44256</v>
      </c>
      <c r="AA3519" s="127">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19399</v>
      </c>
      <c r="X3520" s="127">
        <v>22964</v>
      </c>
      <c r="Y3520" t="s">
        <v>2518</v>
      </c>
      <c r="Z3520" s="127">
        <v>44256</v>
      </c>
      <c r="AA3520" s="127">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19419</v>
      </c>
      <c r="X3521" s="127">
        <v>25456</v>
      </c>
      <c r="Y3521" t="s">
        <v>2650</v>
      </c>
      <c r="Z3521" s="127">
        <v>44256</v>
      </c>
      <c r="AA3521" s="127">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19421</v>
      </c>
      <c r="X3522" s="127">
        <v>24824</v>
      </c>
      <c r="Y3522" t="s">
        <v>2652</v>
      </c>
      <c r="Z3522" s="127">
        <v>44256</v>
      </c>
      <c r="AA3522" s="127">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19361</v>
      </c>
      <c r="X3523" s="127">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19362</v>
      </c>
      <c r="X3524" s="127">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19363</v>
      </c>
      <c r="P3525" t="s">
        <v>106</v>
      </c>
      <c r="Q3525" t="s">
        <v>23317</v>
      </c>
      <c r="R3525" t="s">
        <v>1033</v>
      </c>
      <c r="S3525" s="194" t="s">
        <v>235</v>
      </c>
      <c r="T3525" t="s">
        <v>64</v>
      </c>
      <c r="U3525" t="s">
        <v>48</v>
      </c>
      <c r="V3525" t="s">
        <v>49</v>
      </c>
      <c r="W3525" t="s">
        <v>23318</v>
      </c>
      <c r="X3525" s="127">
        <v>29270</v>
      </c>
      <c r="Y3525" t="s">
        <v>23319</v>
      </c>
      <c r="Z3525" s="127">
        <v>44256</v>
      </c>
      <c r="AA3525" s="127">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19364</v>
      </c>
      <c r="X3526" s="127">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19365</v>
      </c>
      <c r="X3527" s="127">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22210</v>
      </c>
      <c r="S3528" s="194" t="s">
        <v>235</v>
      </c>
      <c r="T3528" t="s">
        <v>64</v>
      </c>
      <c r="U3528" t="s">
        <v>48</v>
      </c>
      <c r="V3528" t="s">
        <v>49</v>
      </c>
      <c r="W3528" t="s">
        <v>23320</v>
      </c>
      <c r="X3528" s="127">
        <v>33954</v>
      </c>
      <c r="Y3528" t="s">
        <v>23321</v>
      </c>
      <c r="Z3528" s="127">
        <v>44256</v>
      </c>
      <c r="AA3528" s="127">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19366</v>
      </c>
      <c r="X3529" s="127">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19367</v>
      </c>
      <c r="X3530" s="127">
        <v>24728</v>
      </c>
      <c r="Y3530" t="s">
        <v>2547</v>
      </c>
      <c r="Z3530" s="127">
        <v>44256</v>
      </c>
      <c r="AA3530" s="127">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19368</v>
      </c>
      <c r="P3531" t="s">
        <v>18148</v>
      </c>
      <c r="Q3531" t="s">
        <v>1027</v>
      </c>
      <c r="R3531" t="s">
        <v>23322</v>
      </c>
      <c r="S3531" s="194" t="s">
        <v>235</v>
      </c>
      <c r="T3531" t="s">
        <v>64</v>
      </c>
      <c r="U3531" t="s">
        <v>784</v>
      </c>
      <c r="V3531" t="s">
        <v>49</v>
      </c>
      <c r="W3531" t="s">
        <v>23323</v>
      </c>
      <c r="X3531" s="127">
        <v>29931</v>
      </c>
      <c r="Y3531" t="s">
        <v>23324</v>
      </c>
      <c r="Z3531" s="127">
        <v>44256</v>
      </c>
      <c r="AA3531" s="127">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19369</v>
      </c>
      <c r="X3532" s="127">
        <v>25009</v>
      </c>
      <c r="Y3532" t="s">
        <v>2551</v>
      </c>
      <c r="Z3532" s="127">
        <v>44256</v>
      </c>
      <c r="AA3532" s="127">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19370</v>
      </c>
      <c r="P3533" t="s">
        <v>106</v>
      </c>
      <c r="Q3533" t="s">
        <v>670</v>
      </c>
      <c r="R3533" t="s">
        <v>23325</v>
      </c>
      <c r="S3533" s="194" t="s">
        <v>235</v>
      </c>
      <c r="T3533" t="s">
        <v>64</v>
      </c>
      <c r="U3533" t="s">
        <v>784</v>
      </c>
      <c r="V3533" t="s">
        <v>49</v>
      </c>
      <c r="W3533" t="s">
        <v>23326</v>
      </c>
      <c r="X3533" s="127">
        <v>29162</v>
      </c>
      <c r="Y3533" t="s">
        <v>23327</v>
      </c>
      <c r="Z3533" s="127">
        <v>44256</v>
      </c>
      <c r="AA3533" s="127">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19371</v>
      </c>
      <c r="X3534" s="127">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19372</v>
      </c>
      <c r="X3535" s="127">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19373</v>
      </c>
      <c r="P3536" t="s">
        <v>6477</v>
      </c>
      <c r="Q3536" t="s">
        <v>23328</v>
      </c>
      <c r="R3536" t="s">
        <v>559</v>
      </c>
      <c r="S3536" s="194" t="s">
        <v>235</v>
      </c>
      <c r="T3536" t="s">
        <v>64</v>
      </c>
      <c r="U3536" t="s">
        <v>48</v>
      </c>
      <c r="V3536" t="s">
        <v>49</v>
      </c>
      <c r="W3536" t="s">
        <v>23329</v>
      </c>
      <c r="X3536" s="127">
        <v>32303</v>
      </c>
      <c r="Y3536" t="s">
        <v>23330</v>
      </c>
      <c r="Z3536" s="127">
        <v>44464</v>
      </c>
      <c r="AA3536" s="127">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16184</v>
      </c>
      <c r="W3537" t="s">
        <v>19374</v>
      </c>
      <c r="X3537" s="127">
        <v>24971</v>
      </c>
      <c r="Y3537" t="s">
        <v>2558</v>
      </c>
      <c r="Z3537" s="127">
        <v>44464</v>
      </c>
      <c r="AA3537" s="127">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19375</v>
      </c>
      <c r="X3538" s="127">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19376</v>
      </c>
      <c r="X3539" s="127">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19379</v>
      </c>
      <c r="S3540" t="str">
        <f t="shared" si="51"/>
        <v>CUTIPA LAQUI, ANIBAL JAVIER</v>
      </c>
      <c r="T3540" t="s">
        <v>36</v>
      </c>
      <c r="U3540" t="s">
        <v>48</v>
      </c>
      <c r="V3540" t="s">
        <v>49</v>
      </c>
      <c r="W3540" t="s">
        <v>19377</v>
      </c>
      <c r="X3540" s="127">
        <v>27348</v>
      </c>
      <c r="Y3540" t="s">
        <v>19378</v>
      </c>
      <c r="Z3540" s="127">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94" t="s">
        <v>235</v>
      </c>
      <c r="T3541" t="s">
        <v>64</v>
      </c>
      <c r="U3541" t="s">
        <v>48</v>
      </c>
      <c r="V3541" t="s">
        <v>49</v>
      </c>
      <c r="W3541" t="s">
        <v>23331</v>
      </c>
      <c r="X3541" s="127">
        <v>29186</v>
      </c>
      <c r="Y3541" t="s">
        <v>23332</v>
      </c>
      <c r="Z3541" s="127">
        <v>44256</v>
      </c>
      <c r="AA3541" s="127">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19380</v>
      </c>
      <c r="X3542" s="127">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19381</v>
      </c>
      <c r="X3543" s="127">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19382</v>
      </c>
      <c r="X3544" s="127">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19383</v>
      </c>
      <c r="X3545" s="127">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19384</v>
      </c>
      <c r="X3546" s="127">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19385</v>
      </c>
      <c r="X3547" s="127">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19386</v>
      </c>
      <c r="X3548" s="127">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19387</v>
      </c>
      <c r="X3549" s="127">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19388</v>
      </c>
      <c r="X3550" s="127">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19389</v>
      </c>
      <c r="X3551" s="127">
        <v>26559</v>
      </c>
      <c r="Y3551" t="s">
        <v>2591</v>
      </c>
      <c r="Z3551" s="127">
        <v>44256</v>
      </c>
      <c r="AA3551" s="127">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19390</v>
      </c>
      <c r="P3552" t="s">
        <v>653</v>
      </c>
      <c r="Q3552" t="s">
        <v>126</v>
      </c>
      <c r="R3552" t="s">
        <v>23333</v>
      </c>
      <c r="S3552" s="194" t="s">
        <v>235</v>
      </c>
      <c r="T3552" t="s">
        <v>64</v>
      </c>
      <c r="U3552" t="s">
        <v>784</v>
      </c>
      <c r="V3552" t="s">
        <v>49</v>
      </c>
      <c r="W3552" t="s">
        <v>23334</v>
      </c>
      <c r="X3552" s="127">
        <v>30533</v>
      </c>
      <c r="Y3552" t="s">
        <v>23335</v>
      </c>
      <c r="Z3552" s="127">
        <v>44256</v>
      </c>
      <c r="AA3552" s="127">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19391</v>
      </c>
      <c r="X3553" s="127">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19392</v>
      </c>
      <c r="P3554" t="s">
        <v>492</v>
      </c>
      <c r="Q3554" t="s">
        <v>68</v>
      </c>
      <c r="R3554" t="s">
        <v>23336</v>
      </c>
      <c r="S3554" s="194" t="s">
        <v>235</v>
      </c>
      <c r="T3554" t="s">
        <v>64</v>
      </c>
      <c r="U3554" t="s">
        <v>48</v>
      </c>
      <c r="V3554" t="s">
        <v>49</v>
      </c>
      <c r="W3554" t="s">
        <v>23337</v>
      </c>
      <c r="X3554" s="127">
        <v>28856</v>
      </c>
      <c r="Y3554" t="s">
        <v>23338</v>
      </c>
      <c r="Z3554" s="127">
        <v>44256</v>
      </c>
      <c r="AA3554" s="127">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19393</v>
      </c>
      <c r="X3555" s="127">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19394</v>
      </c>
      <c r="X3556" s="127">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19395</v>
      </c>
      <c r="X3557" s="127">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19396</v>
      </c>
      <c r="X3558" s="127">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19397</v>
      </c>
      <c r="X3559" s="127">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19398</v>
      </c>
      <c r="X3560" s="127">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19399</v>
      </c>
      <c r="X3561" s="127">
        <v>22964</v>
      </c>
      <c r="Y3561" t="s">
        <v>2518</v>
      </c>
      <c r="Z3561" s="127">
        <v>44256</v>
      </c>
      <c r="AA3561" s="127">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19400</v>
      </c>
      <c r="P3562" t="s">
        <v>164</v>
      </c>
      <c r="Q3562" t="s">
        <v>138</v>
      </c>
      <c r="R3562" t="s">
        <v>23339</v>
      </c>
      <c r="S3562" s="194" t="s">
        <v>235</v>
      </c>
      <c r="T3562" t="s">
        <v>64</v>
      </c>
      <c r="U3562" t="s">
        <v>48</v>
      </c>
      <c r="V3562" t="s">
        <v>49</v>
      </c>
      <c r="W3562" t="s">
        <v>23340</v>
      </c>
      <c r="X3562" s="127">
        <v>31146</v>
      </c>
      <c r="Y3562" t="s">
        <v>23341</v>
      </c>
      <c r="Z3562" s="127">
        <v>44256</v>
      </c>
      <c r="AA3562" s="127">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19401</v>
      </c>
      <c r="P3563" t="s">
        <v>89</v>
      </c>
      <c r="Q3563" t="s">
        <v>106</v>
      </c>
      <c r="R3563" t="s">
        <v>527</v>
      </c>
      <c r="S3563" s="194" t="s">
        <v>235</v>
      </c>
      <c r="T3563" t="s">
        <v>64</v>
      </c>
      <c r="U3563" t="s">
        <v>48</v>
      </c>
      <c r="V3563" t="s">
        <v>49</v>
      </c>
      <c r="W3563" t="s">
        <v>23342</v>
      </c>
      <c r="X3563" s="127">
        <v>32410</v>
      </c>
      <c r="Y3563" t="s">
        <v>23343</v>
      </c>
      <c r="Z3563" s="127">
        <v>44475</v>
      </c>
      <c r="AA3563" s="127">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16184</v>
      </c>
      <c r="W3564" t="s">
        <v>19402</v>
      </c>
      <c r="X3564" s="127">
        <v>25203</v>
      </c>
      <c r="Y3564" t="s">
        <v>2617</v>
      </c>
      <c r="Z3564" s="127">
        <v>44475</v>
      </c>
      <c r="AA3564" s="127">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19403</v>
      </c>
      <c r="X3565" s="127">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19404</v>
      </c>
      <c r="P3566" t="s">
        <v>126</v>
      </c>
      <c r="Q3566" t="s">
        <v>289</v>
      </c>
      <c r="R3566" t="s">
        <v>23344</v>
      </c>
      <c r="S3566" s="194" t="s">
        <v>235</v>
      </c>
      <c r="T3566" t="s">
        <v>64</v>
      </c>
      <c r="U3566" t="s">
        <v>48</v>
      </c>
      <c r="V3566" t="s">
        <v>49</v>
      </c>
      <c r="W3566" t="s">
        <v>23345</v>
      </c>
      <c r="X3566" s="127">
        <v>28521</v>
      </c>
      <c r="Y3566" t="s">
        <v>23346</v>
      </c>
      <c r="Z3566" s="127">
        <v>44309</v>
      </c>
      <c r="AA3566" s="127">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16184</v>
      </c>
      <c r="W3567" t="s">
        <v>19405</v>
      </c>
      <c r="X3567" s="127">
        <v>24326</v>
      </c>
      <c r="Y3567" t="s">
        <v>2624</v>
      </c>
      <c r="Z3567" s="127">
        <v>44267</v>
      </c>
      <c r="AA3567" s="127">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19406</v>
      </c>
      <c r="P3568" t="s">
        <v>23347</v>
      </c>
      <c r="Q3568" t="s">
        <v>9303</v>
      </c>
      <c r="R3568" t="s">
        <v>23348</v>
      </c>
      <c r="S3568" s="194" t="s">
        <v>235</v>
      </c>
      <c r="T3568" t="s">
        <v>64</v>
      </c>
      <c r="U3568" t="s">
        <v>48</v>
      </c>
      <c r="V3568" t="s">
        <v>49</v>
      </c>
      <c r="W3568" t="s">
        <v>23349</v>
      </c>
      <c r="X3568" s="127">
        <v>34685</v>
      </c>
      <c r="Y3568" t="s">
        <v>23350</v>
      </c>
      <c r="Z3568" s="127">
        <v>44256</v>
      </c>
      <c r="AA3568" s="127">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19407</v>
      </c>
      <c r="X3569" s="127">
        <v>25553</v>
      </c>
      <c r="Y3569" t="s">
        <v>2524</v>
      </c>
      <c r="Z3569" s="127">
        <v>43891</v>
      </c>
      <c r="AA3569" s="127">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19408</v>
      </c>
      <c r="X3570" s="127">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19409</v>
      </c>
      <c r="X3571" s="127">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19410</v>
      </c>
      <c r="X3572" s="127">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19411</v>
      </c>
      <c r="X3573" s="127">
        <v>25014</v>
      </c>
      <c r="Y3573" t="s">
        <v>2635</v>
      </c>
      <c r="Z3573" s="127">
        <v>44256</v>
      </c>
      <c r="AA3573" s="127">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19412</v>
      </c>
      <c r="P3574" t="s">
        <v>251</v>
      </c>
      <c r="Q3574" t="s">
        <v>8237</v>
      </c>
      <c r="R3574" t="s">
        <v>23351</v>
      </c>
      <c r="S3574" s="194" t="s">
        <v>235</v>
      </c>
      <c r="T3574" t="s">
        <v>64</v>
      </c>
      <c r="U3574" t="s">
        <v>784</v>
      </c>
      <c r="V3574" t="s">
        <v>49</v>
      </c>
      <c r="W3574" t="s">
        <v>23352</v>
      </c>
      <c r="X3574" s="127">
        <v>30777</v>
      </c>
      <c r="Y3574" t="s">
        <v>23353</v>
      </c>
      <c r="Z3574" s="127">
        <v>44256</v>
      </c>
      <c r="AA3574" s="127">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19413</v>
      </c>
      <c r="P3575" t="s">
        <v>387</v>
      </c>
      <c r="Q3575" t="s">
        <v>7165</v>
      </c>
      <c r="R3575" t="s">
        <v>23354</v>
      </c>
      <c r="S3575" s="194" t="s">
        <v>235</v>
      </c>
      <c r="T3575" t="s">
        <v>64</v>
      </c>
      <c r="U3575" t="s">
        <v>48</v>
      </c>
      <c r="V3575" t="s">
        <v>49</v>
      </c>
      <c r="W3575" t="s">
        <v>23355</v>
      </c>
      <c r="X3575" s="127">
        <v>30776</v>
      </c>
      <c r="Y3575" t="s">
        <v>23356</v>
      </c>
      <c r="Z3575" s="127">
        <v>44470</v>
      </c>
      <c r="AA3575" s="127">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16184</v>
      </c>
      <c r="W3576" t="s">
        <v>19414</v>
      </c>
      <c r="X3576" s="127">
        <v>23360</v>
      </c>
      <c r="Y3576" t="s">
        <v>2638</v>
      </c>
      <c r="Z3576" s="127">
        <v>44470</v>
      </c>
      <c r="AA3576" s="127">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19415</v>
      </c>
      <c r="X3577" s="127">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19416</v>
      </c>
      <c r="X3578" s="127">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19417</v>
      </c>
      <c r="X3579" s="127">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19418</v>
      </c>
      <c r="P3580" t="s">
        <v>6807</v>
      </c>
      <c r="Q3580" t="s">
        <v>75</v>
      </c>
      <c r="R3580" t="s">
        <v>6786</v>
      </c>
      <c r="S3580" s="194" t="s">
        <v>235</v>
      </c>
      <c r="T3580" t="s">
        <v>64</v>
      </c>
      <c r="U3580" t="s">
        <v>48</v>
      </c>
      <c r="V3580" t="s">
        <v>49</v>
      </c>
      <c r="W3580" t="s">
        <v>23357</v>
      </c>
      <c r="X3580" s="127">
        <v>30161</v>
      </c>
      <c r="Y3580" t="s">
        <v>23358</v>
      </c>
      <c r="Z3580" s="127">
        <v>44256</v>
      </c>
      <c r="AA3580" s="127">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19419</v>
      </c>
      <c r="X3581" s="127">
        <v>25456</v>
      </c>
      <c r="Y3581" t="s">
        <v>2650</v>
      </c>
      <c r="Z3581" s="127">
        <v>44256</v>
      </c>
      <c r="AA3581" s="127">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19420</v>
      </c>
      <c r="P3582" t="s">
        <v>6407</v>
      </c>
      <c r="Q3582" t="s">
        <v>159</v>
      </c>
      <c r="R3582" t="s">
        <v>23359</v>
      </c>
      <c r="S3582" s="194" t="s">
        <v>235</v>
      </c>
      <c r="T3582" t="s">
        <v>64</v>
      </c>
      <c r="U3582" t="s">
        <v>48</v>
      </c>
      <c r="V3582" t="s">
        <v>49</v>
      </c>
      <c r="W3582" t="s">
        <v>23360</v>
      </c>
      <c r="X3582" s="127">
        <v>30735</v>
      </c>
      <c r="Y3582" t="s">
        <v>23361</v>
      </c>
      <c r="Z3582" s="127">
        <v>44256</v>
      </c>
      <c r="AA3582" s="127">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19421</v>
      </c>
      <c r="X3583" s="127">
        <v>24824</v>
      </c>
      <c r="Y3583" t="s">
        <v>2652</v>
      </c>
      <c r="Z3583" s="127">
        <v>44256</v>
      </c>
      <c r="AA3583" s="127">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23362</v>
      </c>
      <c r="S3584" s="194" t="s">
        <v>235</v>
      </c>
      <c r="T3584" t="s">
        <v>64</v>
      </c>
      <c r="U3584" t="s">
        <v>48</v>
      </c>
      <c r="V3584" t="s">
        <v>49</v>
      </c>
      <c r="W3584" t="s">
        <v>23363</v>
      </c>
      <c r="X3584" s="127">
        <v>32547</v>
      </c>
      <c r="Y3584" t="s">
        <v>23364</v>
      </c>
      <c r="Z3584" s="127">
        <v>44256</v>
      </c>
      <c r="AA3584" s="127">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23365</v>
      </c>
      <c r="S3585" s="194" t="s">
        <v>235</v>
      </c>
      <c r="T3585" t="s">
        <v>64</v>
      </c>
      <c r="U3585" t="s">
        <v>48</v>
      </c>
      <c r="V3585" t="s">
        <v>49</v>
      </c>
      <c r="W3585" t="s">
        <v>23366</v>
      </c>
      <c r="X3585" s="127">
        <v>28131</v>
      </c>
      <c r="Y3585" t="s">
        <v>23367</v>
      </c>
      <c r="Z3585" s="127">
        <v>44256</v>
      </c>
      <c r="AA3585" s="127">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19422</v>
      </c>
      <c r="X3586" s="127">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19423</v>
      </c>
      <c r="X3587" s="127">
        <v>26414</v>
      </c>
      <c r="Y3587" t="s">
        <v>19424</v>
      </c>
      <c r="Z3587" s="127">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19425</v>
      </c>
      <c r="X3588" s="127">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19426</v>
      </c>
      <c r="X3589" s="127">
        <v>28738</v>
      </c>
      <c r="Y3589" t="s">
        <v>6410</v>
      </c>
      <c r="AB3589" t="s">
        <v>38</v>
      </c>
      <c r="AC3589" t="s">
        <v>39</v>
      </c>
      <c r="AD3589" t="s">
        <v>40</v>
      </c>
    </row>
    <row r="3590" spans="1:30" x14ac:dyDescent="0.25">
      <c r="A3590" t="s">
        <v>19427</v>
      </c>
      <c r="B3590" t="s">
        <v>27</v>
      </c>
      <c r="C3590" t="s">
        <v>28</v>
      </c>
      <c r="D3590" t="s">
        <v>29</v>
      </c>
      <c r="E3590" t="s">
        <v>30</v>
      </c>
      <c r="F3590" t="s">
        <v>2503</v>
      </c>
      <c r="G3590" t="s">
        <v>2504</v>
      </c>
      <c r="H3590" t="s">
        <v>6354</v>
      </c>
      <c r="I3590" t="s">
        <v>6200</v>
      </c>
      <c r="J3590" t="s">
        <v>19427</v>
      </c>
      <c r="K3590" t="s">
        <v>31</v>
      </c>
      <c r="L3590" t="s">
        <v>31</v>
      </c>
      <c r="M3590" t="s">
        <v>1332</v>
      </c>
      <c r="N3590" t="s">
        <v>61</v>
      </c>
      <c r="O3590" t="s">
        <v>17061</v>
      </c>
      <c r="P3590" t="s">
        <v>381</v>
      </c>
      <c r="Q3590" t="s">
        <v>382</v>
      </c>
      <c r="R3590" t="s">
        <v>23158</v>
      </c>
      <c r="S3590" s="194" t="s">
        <v>235</v>
      </c>
      <c r="T3590" t="s">
        <v>64</v>
      </c>
      <c r="U3590" t="s">
        <v>48</v>
      </c>
      <c r="V3590" t="s">
        <v>49</v>
      </c>
      <c r="W3590" t="s">
        <v>23368</v>
      </c>
      <c r="X3590" s="127">
        <v>31728</v>
      </c>
      <c r="Y3590" t="s">
        <v>23369</v>
      </c>
      <c r="Z3590" s="127">
        <v>44259</v>
      </c>
      <c r="AA3590" s="127">
        <v>44561</v>
      </c>
      <c r="AB3590" t="s">
        <v>119</v>
      </c>
      <c r="AC3590" t="s">
        <v>6628</v>
      </c>
      <c r="AD3590" t="s">
        <v>40</v>
      </c>
    </row>
    <row r="3591" spans="1:30" x14ac:dyDescent="0.25">
      <c r="A3591" t="s">
        <v>19428</v>
      </c>
      <c r="B3591" t="s">
        <v>27</v>
      </c>
      <c r="C3591" t="s">
        <v>28</v>
      </c>
      <c r="D3591" t="s">
        <v>29</v>
      </c>
      <c r="E3591" t="s">
        <v>30</v>
      </c>
      <c r="F3591" t="s">
        <v>2503</v>
      </c>
      <c r="G3591" t="s">
        <v>2504</v>
      </c>
      <c r="H3591" t="s">
        <v>6354</v>
      </c>
      <c r="I3591" t="s">
        <v>6200</v>
      </c>
      <c r="J3591" t="s">
        <v>19428</v>
      </c>
      <c r="K3591" t="s">
        <v>31</v>
      </c>
      <c r="L3591" t="s">
        <v>31</v>
      </c>
      <c r="M3591" t="s">
        <v>42</v>
      </c>
      <c r="N3591" t="s">
        <v>61</v>
      </c>
      <c r="O3591" t="s">
        <v>18690</v>
      </c>
      <c r="P3591" t="s">
        <v>251</v>
      </c>
      <c r="Q3591" t="s">
        <v>8237</v>
      </c>
      <c r="R3591" t="s">
        <v>23351</v>
      </c>
      <c r="S3591" s="194" t="s">
        <v>235</v>
      </c>
      <c r="T3591" t="s">
        <v>64</v>
      </c>
      <c r="U3591" t="s">
        <v>784</v>
      </c>
      <c r="V3591" t="s">
        <v>49</v>
      </c>
      <c r="W3591" t="s">
        <v>23352</v>
      </c>
      <c r="X3591" s="127">
        <v>30777</v>
      </c>
      <c r="Y3591" t="s">
        <v>23353</v>
      </c>
      <c r="Z3591" s="127">
        <v>44256</v>
      </c>
      <c r="AA3591" s="127">
        <v>44561</v>
      </c>
      <c r="AB3591" t="s">
        <v>2185</v>
      </c>
      <c r="AC3591" t="s">
        <v>6628</v>
      </c>
      <c r="AD3591" t="s">
        <v>40</v>
      </c>
    </row>
    <row r="3592" spans="1:30" x14ac:dyDescent="0.25">
      <c r="A3592" t="s">
        <v>19429</v>
      </c>
      <c r="B3592" t="s">
        <v>27</v>
      </c>
      <c r="C3592" t="s">
        <v>28</v>
      </c>
      <c r="D3592" t="s">
        <v>29</v>
      </c>
      <c r="E3592" t="s">
        <v>30</v>
      </c>
      <c r="F3592" t="s">
        <v>2503</v>
      </c>
      <c r="G3592" t="s">
        <v>2504</v>
      </c>
      <c r="H3592" t="s">
        <v>6354</v>
      </c>
      <c r="I3592" t="s">
        <v>6200</v>
      </c>
      <c r="J3592" t="s">
        <v>19429</v>
      </c>
      <c r="K3592" t="s">
        <v>31</v>
      </c>
      <c r="L3592" t="s">
        <v>31</v>
      </c>
      <c r="M3592" t="s">
        <v>42</v>
      </c>
      <c r="N3592" t="s">
        <v>61</v>
      </c>
      <c r="O3592" t="s">
        <v>18690</v>
      </c>
      <c r="P3592" t="s">
        <v>255</v>
      </c>
      <c r="Q3592" t="s">
        <v>21195</v>
      </c>
      <c r="R3592" t="s">
        <v>23370</v>
      </c>
      <c r="S3592" s="194" t="s">
        <v>235</v>
      </c>
      <c r="T3592" t="s">
        <v>64</v>
      </c>
      <c r="U3592" t="s">
        <v>6399</v>
      </c>
      <c r="V3592" t="s">
        <v>49</v>
      </c>
      <c r="W3592" t="s">
        <v>23371</v>
      </c>
      <c r="X3592" s="127">
        <v>31508</v>
      </c>
      <c r="Y3592" t="s">
        <v>23372</v>
      </c>
      <c r="Z3592" s="127">
        <v>44267</v>
      </c>
      <c r="AA3592" s="127">
        <v>44561</v>
      </c>
      <c r="AB3592" t="s">
        <v>2185</v>
      </c>
      <c r="AC3592" t="s">
        <v>6628</v>
      </c>
      <c r="AD3592" t="s">
        <v>40</v>
      </c>
    </row>
    <row r="3593" spans="1:30" x14ac:dyDescent="0.25">
      <c r="A3593" t="s">
        <v>19430</v>
      </c>
      <c r="B3593" t="s">
        <v>27</v>
      </c>
      <c r="C3593" t="s">
        <v>28</v>
      </c>
      <c r="D3593" t="s">
        <v>29</v>
      </c>
      <c r="E3593" t="s">
        <v>30</v>
      </c>
      <c r="F3593" t="s">
        <v>2503</v>
      </c>
      <c r="G3593" t="s">
        <v>2504</v>
      </c>
      <c r="H3593" t="s">
        <v>6354</v>
      </c>
      <c r="I3593" t="s">
        <v>6200</v>
      </c>
      <c r="J3593" t="s">
        <v>19430</v>
      </c>
      <c r="K3593" t="s">
        <v>31</v>
      </c>
      <c r="L3593" t="s">
        <v>31</v>
      </c>
      <c r="M3593" t="s">
        <v>42</v>
      </c>
      <c r="N3593" t="s">
        <v>61</v>
      </c>
      <c r="O3593" t="s">
        <v>18690</v>
      </c>
      <c r="P3593" t="s">
        <v>653</v>
      </c>
      <c r="Q3593" t="s">
        <v>126</v>
      </c>
      <c r="R3593" t="s">
        <v>23333</v>
      </c>
      <c r="S3593" s="194" t="s">
        <v>235</v>
      </c>
      <c r="T3593" t="s">
        <v>64</v>
      </c>
      <c r="U3593" t="s">
        <v>2663</v>
      </c>
      <c r="V3593" t="s">
        <v>49</v>
      </c>
      <c r="W3593" t="s">
        <v>23334</v>
      </c>
      <c r="X3593" s="127">
        <v>30533</v>
      </c>
      <c r="Y3593" t="s">
        <v>23335</v>
      </c>
      <c r="Z3593" s="127">
        <v>44256</v>
      </c>
      <c r="AA3593" s="127">
        <v>44561</v>
      </c>
      <c r="AB3593" t="s">
        <v>2185</v>
      </c>
      <c r="AC3593" t="s">
        <v>6628</v>
      </c>
      <c r="AD3593" t="s">
        <v>40</v>
      </c>
    </row>
    <row r="3594" spans="1:30" x14ac:dyDescent="0.25">
      <c r="A3594" t="s">
        <v>19431</v>
      </c>
      <c r="B3594" t="s">
        <v>27</v>
      </c>
      <c r="C3594" t="s">
        <v>28</v>
      </c>
      <c r="D3594" t="s">
        <v>29</v>
      </c>
      <c r="E3594" t="s">
        <v>30</v>
      </c>
      <c r="F3594" t="s">
        <v>2503</v>
      </c>
      <c r="G3594" t="s">
        <v>2504</v>
      </c>
      <c r="H3594" t="s">
        <v>6354</v>
      </c>
      <c r="I3594" t="s">
        <v>6200</v>
      </c>
      <c r="J3594" t="s">
        <v>19431</v>
      </c>
      <c r="K3594" t="s">
        <v>31</v>
      </c>
      <c r="L3594" t="s">
        <v>31</v>
      </c>
      <c r="M3594" t="s">
        <v>42</v>
      </c>
      <c r="N3594" t="s">
        <v>61</v>
      </c>
      <c r="O3594" t="s">
        <v>18690</v>
      </c>
      <c r="P3594" t="s">
        <v>184</v>
      </c>
      <c r="Q3594" t="s">
        <v>642</v>
      </c>
      <c r="R3594" t="s">
        <v>23373</v>
      </c>
      <c r="S3594" s="194" t="s">
        <v>235</v>
      </c>
      <c r="T3594" t="s">
        <v>64</v>
      </c>
      <c r="U3594" t="s">
        <v>5879</v>
      </c>
      <c r="V3594" t="s">
        <v>49</v>
      </c>
      <c r="W3594" t="s">
        <v>23374</v>
      </c>
      <c r="X3594" s="127">
        <v>32792</v>
      </c>
      <c r="Y3594" t="s">
        <v>23375</v>
      </c>
      <c r="Z3594" s="127">
        <v>44256</v>
      </c>
      <c r="AA3594" s="127">
        <v>44561</v>
      </c>
      <c r="AB3594" t="s">
        <v>2185</v>
      </c>
      <c r="AC3594" t="s">
        <v>6628</v>
      </c>
      <c r="AD3594" t="s">
        <v>40</v>
      </c>
    </row>
    <row r="3595" spans="1:30" x14ac:dyDescent="0.25">
      <c r="A3595" t="s">
        <v>19432</v>
      </c>
      <c r="B3595" t="s">
        <v>27</v>
      </c>
      <c r="C3595" t="s">
        <v>28</v>
      </c>
      <c r="D3595" t="s">
        <v>29</v>
      </c>
      <c r="E3595" t="s">
        <v>30</v>
      </c>
      <c r="F3595" t="s">
        <v>2503</v>
      </c>
      <c r="G3595" t="s">
        <v>2504</v>
      </c>
      <c r="H3595" t="s">
        <v>6354</v>
      </c>
      <c r="I3595" t="s">
        <v>6200</v>
      </c>
      <c r="J3595" t="s">
        <v>19432</v>
      </c>
      <c r="K3595" t="s">
        <v>31</v>
      </c>
      <c r="L3595" t="s">
        <v>31</v>
      </c>
      <c r="M3595" t="s">
        <v>42</v>
      </c>
      <c r="N3595" t="s">
        <v>61</v>
      </c>
      <c r="O3595" t="s">
        <v>18690</v>
      </c>
      <c r="P3595" t="s">
        <v>106</v>
      </c>
      <c r="Q3595" t="s">
        <v>670</v>
      </c>
      <c r="R3595" t="s">
        <v>23325</v>
      </c>
      <c r="S3595" s="194" t="s">
        <v>235</v>
      </c>
      <c r="T3595" t="s">
        <v>64</v>
      </c>
      <c r="U3595" t="s">
        <v>2184</v>
      </c>
      <c r="V3595" t="s">
        <v>49</v>
      </c>
      <c r="W3595" t="s">
        <v>23326</v>
      </c>
      <c r="X3595" s="127">
        <v>29162</v>
      </c>
      <c r="Y3595" t="s">
        <v>23327</v>
      </c>
      <c r="Z3595" s="127">
        <v>44256</v>
      </c>
      <c r="AA3595" s="127">
        <v>44561</v>
      </c>
      <c r="AB3595" t="s">
        <v>2185</v>
      </c>
      <c r="AC3595" t="s">
        <v>6628</v>
      </c>
      <c r="AD3595" t="s">
        <v>40</v>
      </c>
    </row>
    <row r="3596" spans="1:30" x14ac:dyDescent="0.25">
      <c r="A3596" t="s">
        <v>19433</v>
      </c>
      <c r="B3596" t="s">
        <v>27</v>
      </c>
      <c r="C3596" t="s">
        <v>28</v>
      </c>
      <c r="D3596" t="s">
        <v>29</v>
      </c>
      <c r="E3596" t="s">
        <v>30</v>
      </c>
      <c r="F3596" t="s">
        <v>2503</v>
      </c>
      <c r="G3596" t="s">
        <v>2504</v>
      </c>
      <c r="H3596" t="s">
        <v>6354</v>
      </c>
      <c r="I3596" t="s">
        <v>6200</v>
      </c>
      <c r="J3596" t="s">
        <v>19433</v>
      </c>
      <c r="K3596" t="s">
        <v>31</v>
      </c>
      <c r="L3596" t="s">
        <v>31</v>
      </c>
      <c r="M3596" t="s">
        <v>42</v>
      </c>
      <c r="N3596" t="s">
        <v>61</v>
      </c>
      <c r="O3596" t="s">
        <v>18690</v>
      </c>
      <c r="P3596" t="s">
        <v>106</v>
      </c>
      <c r="Q3596" t="s">
        <v>106</v>
      </c>
      <c r="R3596" t="s">
        <v>6411</v>
      </c>
      <c r="S3596" s="194" t="s">
        <v>235</v>
      </c>
      <c r="T3596" t="s">
        <v>64</v>
      </c>
      <c r="U3596" t="s">
        <v>15888</v>
      </c>
      <c r="V3596" t="s">
        <v>49</v>
      </c>
      <c r="W3596" t="s">
        <v>23376</v>
      </c>
      <c r="X3596" s="127">
        <v>27422</v>
      </c>
      <c r="Y3596" t="s">
        <v>23377</v>
      </c>
      <c r="Z3596" s="127">
        <v>44256</v>
      </c>
      <c r="AA3596" s="127">
        <v>44561</v>
      </c>
      <c r="AB3596" t="s">
        <v>2185</v>
      </c>
      <c r="AC3596" t="s">
        <v>6628</v>
      </c>
      <c r="AD3596" t="s">
        <v>40</v>
      </c>
    </row>
    <row r="3597" spans="1:30" x14ac:dyDescent="0.25">
      <c r="A3597" t="s">
        <v>19434</v>
      </c>
      <c r="B3597" t="s">
        <v>27</v>
      </c>
      <c r="C3597" t="s">
        <v>28</v>
      </c>
      <c r="D3597" t="s">
        <v>29</v>
      </c>
      <c r="E3597" t="s">
        <v>30</v>
      </c>
      <c r="F3597" t="s">
        <v>2503</v>
      </c>
      <c r="G3597" t="s">
        <v>2504</v>
      </c>
      <c r="H3597" t="s">
        <v>6354</v>
      </c>
      <c r="I3597" t="s">
        <v>6200</v>
      </c>
      <c r="J3597" t="s">
        <v>19434</v>
      </c>
      <c r="K3597" t="s">
        <v>31</v>
      </c>
      <c r="L3597" t="s">
        <v>31</v>
      </c>
      <c r="M3597" t="s">
        <v>42</v>
      </c>
      <c r="N3597" t="s">
        <v>61</v>
      </c>
      <c r="O3597" t="s">
        <v>18690</v>
      </c>
      <c r="P3597" t="s">
        <v>341</v>
      </c>
      <c r="Q3597" t="s">
        <v>265</v>
      </c>
      <c r="R3597" t="s">
        <v>6500</v>
      </c>
      <c r="S3597" s="194" t="s">
        <v>235</v>
      </c>
      <c r="T3597" t="s">
        <v>64</v>
      </c>
      <c r="U3597" t="s">
        <v>784</v>
      </c>
      <c r="V3597" t="s">
        <v>49</v>
      </c>
      <c r="W3597" t="s">
        <v>23378</v>
      </c>
      <c r="X3597" s="127">
        <v>31834</v>
      </c>
      <c r="Y3597" t="s">
        <v>23379</v>
      </c>
      <c r="Z3597" s="127">
        <v>44309</v>
      </c>
      <c r="AA3597" s="127">
        <v>44561</v>
      </c>
      <c r="AB3597" t="s">
        <v>2185</v>
      </c>
      <c r="AC3597" t="s">
        <v>6628</v>
      </c>
      <c r="AD3597" t="s">
        <v>40</v>
      </c>
    </row>
    <row r="3598" spans="1:30" x14ac:dyDescent="0.25">
      <c r="A3598" t="s">
        <v>19435</v>
      </c>
      <c r="B3598" t="s">
        <v>27</v>
      </c>
      <c r="C3598" t="s">
        <v>28</v>
      </c>
      <c r="D3598" t="s">
        <v>29</v>
      </c>
      <c r="E3598" t="s">
        <v>30</v>
      </c>
      <c r="F3598" t="s">
        <v>2503</v>
      </c>
      <c r="G3598" t="s">
        <v>2504</v>
      </c>
      <c r="H3598" t="s">
        <v>6354</v>
      </c>
      <c r="I3598" t="s">
        <v>6200</v>
      </c>
      <c r="J3598" t="s">
        <v>19435</v>
      </c>
      <c r="K3598" t="s">
        <v>31</v>
      </c>
      <c r="L3598" t="s">
        <v>31</v>
      </c>
      <c r="M3598" t="s">
        <v>42</v>
      </c>
      <c r="N3598" t="s">
        <v>61</v>
      </c>
      <c r="O3598" t="s">
        <v>18690</v>
      </c>
      <c r="P3598" t="s">
        <v>23380</v>
      </c>
      <c r="Q3598" t="s">
        <v>318</v>
      </c>
      <c r="R3598" t="s">
        <v>23381</v>
      </c>
      <c r="S3598" s="194" t="s">
        <v>235</v>
      </c>
      <c r="T3598" t="s">
        <v>64</v>
      </c>
      <c r="U3598" t="s">
        <v>6441</v>
      </c>
      <c r="V3598" t="s">
        <v>49</v>
      </c>
      <c r="W3598" t="s">
        <v>23382</v>
      </c>
      <c r="X3598" s="127">
        <v>28745</v>
      </c>
      <c r="Y3598" t="s">
        <v>23383</v>
      </c>
      <c r="Z3598" s="127">
        <v>44256</v>
      </c>
      <c r="AA3598" s="127">
        <v>44561</v>
      </c>
      <c r="AB3598" t="s">
        <v>2185</v>
      </c>
      <c r="AC3598" t="s">
        <v>6628</v>
      </c>
      <c r="AD3598" t="s">
        <v>40</v>
      </c>
    </row>
    <row r="3599" spans="1:30" x14ac:dyDescent="0.25">
      <c r="A3599" t="s">
        <v>19436</v>
      </c>
      <c r="B3599" t="s">
        <v>27</v>
      </c>
      <c r="C3599" t="s">
        <v>28</v>
      </c>
      <c r="D3599" t="s">
        <v>29</v>
      </c>
      <c r="E3599" t="s">
        <v>30</v>
      </c>
      <c r="F3599" t="s">
        <v>2503</v>
      </c>
      <c r="G3599" t="s">
        <v>2504</v>
      </c>
      <c r="H3599" t="s">
        <v>6354</v>
      </c>
      <c r="I3599" t="s">
        <v>6200</v>
      </c>
      <c r="J3599" t="s">
        <v>19436</v>
      </c>
      <c r="K3599" t="s">
        <v>31</v>
      </c>
      <c r="L3599" t="s">
        <v>31</v>
      </c>
      <c r="M3599" t="s">
        <v>42</v>
      </c>
      <c r="N3599" t="s">
        <v>61</v>
      </c>
      <c r="O3599" t="s">
        <v>18690</v>
      </c>
      <c r="P3599" t="s">
        <v>494</v>
      </c>
      <c r="Q3599" t="s">
        <v>845</v>
      </c>
      <c r="R3599" t="s">
        <v>21589</v>
      </c>
      <c r="S3599" s="194" t="s">
        <v>235</v>
      </c>
      <c r="T3599" t="s">
        <v>64</v>
      </c>
      <c r="U3599" t="s">
        <v>6441</v>
      </c>
      <c r="V3599" t="s">
        <v>49</v>
      </c>
      <c r="W3599" t="s">
        <v>23384</v>
      </c>
      <c r="X3599" s="127">
        <v>31927</v>
      </c>
      <c r="Y3599" t="s">
        <v>23385</v>
      </c>
      <c r="Z3599" s="127">
        <v>44256</v>
      </c>
      <c r="AA3599" s="127">
        <v>44561</v>
      </c>
      <c r="AB3599" t="s">
        <v>2185</v>
      </c>
      <c r="AC3599" t="s">
        <v>6628</v>
      </c>
      <c r="AD3599" t="s">
        <v>40</v>
      </c>
    </row>
    <row r="3600" spans="1:30" x14ac:dyDescent="0.25">
      <c r="A3600" t="s">
        <v>19437</v>
      </c>
      <c r="B3600" t="s">
        <v>27</v>
      </c>
      <c r="C3600" t="s">
        <v>28</v>
      </c>
      <c r="D3600" t="s">
        <v>29</v>
      </c>
      <c r="E3600" t="s">
        <v>30</v>
      </c>
      <c r="F3600" t="s">
        <v>2503</v>
      </c>
      <c r="G3600" t="s">
        <v>2504</v>
      </c>
      <c r="H3600" t="s">
        <v>6354</v>
      </c>
      <c r="I3600" t="s">
        <v>6200</v>
      </c>
      <c r="J3600" t="s">
        <v>19437</v>
      </c>
      <c r="K3600" t="s">
        <v>31</v>
      </c>
      <c r="L3600" t="s">
        <v>31</v>
      </c>
      <c r="M3600" t="s">
        <v>42</v>
      </c>
      <c r="N3600" t="s">
        <v>61</v>
      </c>
      <c r="O3600" t="s">
        <v>18690</v>
      </c>
      <c r="P3600" t="s">
        <v>55</v>
      </c>
      <c r="Q3600" t="s">
        <v>133</v>
      </c>
      <c r="R3600" t="s">
        <v>822</v>
      </c>
      <c r="S3600" s="194" t="s">
        <v>235</v>
      </c>
      <c r="T3600" t="s">
        <v>64</v>
      </c>
      <c r="U3600" t="s">
        <v>860</v>
      </c>
      <c r="V3600" t="s">
        <v>49</v>
      </c>
      <c r="W3600" t="s">
        <v>23386</v>
      </c>
      <c r="X3600" s="127">
        <v>27932</v>
      </c>
      <c r="Y3600" t="s">
        <v>23387</v>
      </c>
      <c r="Z3600" s="127">
        <v>44256</v>
      </c>
      <c r="AA3600" s="127">
        <v>44561</v>
      </c>
      <c r="AB3600" t="s">
        <v>2185</v>
      </c>
      <c r="AC3600" t="s">
        <v>6628</v>
      </c>
      <c r="AD3600" t="s">
        <v>40</v>
      </c>
    </row>
    <row r="3601" spans="1:30" x14ac:dyDescent="0.25">
      <c r="A3601" t="s">
        <v>19438</v>
      </c>
      <c r="B3601" t="s">
        <v>27</v>
      </c>
      <c r="C3601" t="s">
        <v>28</v>
      </c>
      <c r="D3601" t="s">
        <v>29</v>
      </c>
      <c r="E3601" t="s">
        <v>30</v>
      </c>
      <c r="F3601" t="s">
        <v>2503</v>
      </c>
      <c r="G3601" t="s">
        <v>2504</v>
      </c>
      <c r="H3601" t="s">
        <v>6354</v>
      </c>
      <c r="I3601" t="s">
        <v>6200</v>
      </c>
      <c r="J3601" t="s">
        <v>19438</v>
      </c>
      <c r="K3601" t="s">
        <v>31</v>
      </c>
      <c r="L3601" t="s">
        <v>31</v>
      </c>
      <c r="M3601" t="s">
        <v>42</v>
      </c>
      <c r="N3601" t="s">
        <v>61</v>
      </c>
      <c r="O3601" t="s">
        <v>18690</v>
      </c>
      <c r="P3601" t="s">
        <v>569</v>
      </c>
      <c r="Q3601" t="s">
        <v>194</v>
      </c>
      <c r="R3601" t="s">
        <v>23388</v>
      </c>
      <c r="S3601" s="194" t="s">
        <v>235</v>
      </c>
      <c r="T3601" t="s">
        <v>64</v>
      </c>
      <c r="U3601" t="s">
        <v>5879</v>
      </c>
      <c r="V3601" t="s">
        <v>49</v>
      </c>
      <c r="W3601" t="s">
        <v>23389</v>
      </c>
      <c r="X3601" s="127">
        <v>25626</v>
      </c>
      <c r="Y3601" t="s">
        <v>23390</v>
      </c>
      <c r="Z3601" s="127">
        <v>44256</v>
      </c>
      <c r="AA3601" s="127">
        <v>44561</v>
      </c>
      <c r="AB3601" t="s">
        <v>2185</v>
      </c>
      <c r="AC3601" t="s">
        <v>6628</v>
      </c>
      <c r="AD3601" t="s">
        <v>40</v>
      </c>
    </row>
    <row r="3602" spans="1:30" x14ac:dyDescent="0.25">
      <c r="A3602" t="s">
        <v>19439</v>
      </c>
      <c r="B3602" t="s">
        <v>27</v>
      </c>
      <c r="C3602" t="s">
        <v>28</v>
      </c>
      <c r="D3602" t="s">
        <v>29</v>
      </c>
      <c r="E3602" t="s">
        <v>30</v>
      </c>
      <c r="F3602" t="s">
        <v>2503</v>
      </c>
      <c r="G3602" t="s">
        <v>2504</v>
      </c>
      <c r="H3602" t="s">
        <v>6354</v>
      </c>
      <c r="I3602" t="s">
        <v>6200</v>
      </c>
      <c r="J3602" t="s">
        <v>19439</v>
      </c>
      <c r="K3602" t="s">
        <v>31</v>
      </c>
      <c r="L3602" t="s">
        <v>31</v>
      </c>
      <c r="M3602" t="s">
        <v>42</v>
      </c>
      <c r="N3602" t="s">
        <v>61</v>
      </c>
      <c r="O3602" t="s">
        <v>18690</v>
      </c>
      <c r="P3602" t="s">
        <v>35</v>
      </c>
      <c r="Q3602" t="s">
        <v>179</v>
      </c>
      <c r="R3602" t="s">
        <v>3698</v>
      </c>
      <c r="S3602" s="194" t="s">
        <v>235</v>
      </c>
      <c r="T3602" t="s">
        <v>64</v>
      </c>
      <c r="U3602" t="s">
        <v>860</v>
      </c>
      <c r="V3602" t="s">
        <v>49</v>
      </c>
      <c r="W3602" t="s">
        <v>23391</v>
      </c>
      <c r="X3602" s="127">
        <v>30922</v>
      </c>
      <c r="Y3602" t="s">
        <v>23392</v>
      </c>
      <c r="Z3602" s="127">
        <v>44256</v>
      </c>
      <c r="AA3602" s="127">
        <v>44561</v>
      </c>
      <c r="AB3602" t="s">
        <v>2185</v>
      </c>
      <c r="AC3602" t="s">
        <v>6628</v>
      </c>
      <c r="AD3602" t="s">
        <v>40</v>
      </c>
    </row>
    <row r="3603" spans="1:30" x14ac:dyDescent="0.25">
      <c r="A3603" t="s">
        <v>19440</v>
      </c>
      <c r="B3603" t="s">
        <v>27</v>
      </c>
      <c r="C3603" t="s">
        <v>28</v>
      </c>
      <c r="D3603" t="s">
        <v>29</v>
      </c>
      <c r="E3603" t="s">
        <v>30</v>
      </c>
      <c r="F3603" t="s">
        <v>2503</v>
      </c>
      <c r="G3603" t="s">
        <v>2504</v>
      </c>
      <c r="H3603" t="s">
        <v>6354</v>
      </c>
      <c r="I3603" t="s">
        <v>6200</v>
      </c>
      <c r="J3603" t="s">
        <v>19440</v>
      </c>
      <c r="K3603" t="s">
        <v>31</v>
      </c>
      <c r="L3603" t="s">
        <v>31</v>
      </c>
      <c r="M3603" t="s">
        <v>42</v>
      </c>
      <c r="N3603" t="s">
        <v>61</v>
      </c>
      <c r="O3603" t="s">
        <v>18690</v>
      </c>
      <c r="P3603" t="s">
        <v>1025</v>
      </c>
      <c r="Q3603" t="s">
        <v>75</v>
      </c>
      <c r="R3603" t="s">
        <v>23393</v>
      </c>
      <c r="S3603" s="194" t="s">
        <v>235</v>
      </c>
      <c r="T3603" t="s">
        <v>64</v>
      </c>
      <c r="U3603" t="s">
        <v>860</v>
      </c>
      <c r="V3603" t="s">
        <v>49</v>
      </c>
      <c r="W3603" t="s">
        <v>23394</v>
      </c>
      <c r="X3603" s="127">
        <v>32477</v>
      </c>
      <c r="Y3603" t="s">
        <v>23395</v>
      </c>
      <c r="Z3603" s="127">
        <v>44256</v>
      </c>
      <c r="AA3603" s="127">
        <v>44561</v>
      </c>
      <c r="AB3603" t="s">
        <v>2185</v>
      </c>
      <c r="AC3603" t="s">
        <v>6628</v>
      </c>
      <c r="AD3603" t="s">
        <v>40</v>
      </c>
    </row>
    <row r="3604" spans="1:30" x14ac:dyDescent="0.25">
      <c r="A3604" t="s">
        <v>19441</v>
      </c>
      <c r="B3604" t="s">
        <v>27</v>
      </c>
      <c r="C3604" t="s">
        <v>28</v>
      </c>
      <c r="D3604" t="s">
        <v>29</v>
      </c>
      <c r="E3604" t="s">
        <v>30</v>
      </c>
      <c r="F3604" t="s">
        <v>2503</v>
      </c>
      <c r="G3604" t="s">
        <v>2504</v>
      </c>
      <c r="H3604" t="s">
        <v>6354</v>
      </c>
      <c r="I3604" t="s">
        <v>6200</v>
      </c>
      <c r="J3604" t="s">
        <v>19441</v>
      </c>
      <c r="K3604" t="s">
        <v>31</v>
      </c>
      <c r="L3604" t="s">
        <v>31</v>
      </c>
      <c r="M3604" t="s">
        <v>42</v>
      </c>
      <c r="N3604" t="s">
        <v>61</v>
      </c>
      <c r="O3604" t="s">
        <v>18690</v>
      </c>
      <c r="P3604" t="s">
        <v>134</v>
      </c>
      <c r="Q3604" t="s">
        <v>797</v>
      </c>
      <c r="R3604" t="s">
        <v>23396</v>
      </c>
      <c r="S3604" s="194" t="s">
        <v>235</v>
      </c>
      <c r="T3604" t="s">
        <v>64</v>
      </c>
      <c r="U3604" t="s">
        <v>5879</v>
      </c>
      <c r="V3604" t="s">
        <v>49</v>
      </c>
      <c r="W3604" t="s">
        <v>23397</v>
      </c>
      <c r="X3604" s="127">
        <v>31938</v>
      </c>
      <c r="Y3604" t="s">
        <v>23398</v>
      </c>
      <c r="Z3604" s="127">
        <v>44256</v>
      </c>
      <c r="AA3604" s="127">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19442</v>
      </c>
      <c r="X3605" s="127">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19443</v>
      </c>
      <c r="X3606" s="127">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19444</v>
      </c>
      <c r="X3607" s="127">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19445</v>
      </c>
      <c r="X3608" s="127">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19446</v>
      </c>
      <c r="X3609" s="127">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94" t="s">
        <v>235</v>
      </c>
      <c r="T3610" t="s">
        <v>766</v>
      </c>
      <c r="U3610" t="s">
        <v>37</v>
      </c>
      <c r="V3610" t="s">
        <v>49</v>
      </c>
      <c r="W3610" t="s">
        <v>23399</v>
      </c>
      <c r="X3610" s="127">
        <v>31834</v>
      </c>
      <c r="Y3610" t="s">
        <v>23400</v>
      </c>
      <c r="Z3610" s="127">
        <v>44197</v>
      </c>
      <c r="AA3610" s="127">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19447</v>
      </c>
      <c r="X3611" s="127">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19448</v>
      </c>
      <c r="X3612" s="127">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19449</v>
      </c>
      <c r="X3613" s="127">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19450</v>
      </c>
      <c r="X3614" s="127">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19451</v>
      </c>
      <c r="X3615" s="127">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19452</v>
      </c>
      <c r="X3616" s="127">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19453</v>
      </c>
      <c r="X3617" s="127">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19454</v>
      </c>
      <c r="X3618" s="127">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19455</v>
      </c>
      <c r="X3619" s="127">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19456</v>
      </c>
      <c r="X3620" s="127">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94" t="s">
        <v>235</v>
      </c>
      <c r="T3621" t="s">
        <v>102</v>
      </c>
      <c r="U3621" t="s">
        <v>37</v>
      </c>
      <c r="V3621" t="s">
        <v>49</v>
      </c>
      <c r="W3621" t="s">
        <v>23401</v>
      </c>
      <c r="X3621" s="127">
        <v>34004</v>
      </c>
      <c r="Y3621" t="s">
        <v>23402</v>
      </c>
      <c r="Z3621" s="127">
        <v>44197</v>
      </c>
      <c r="AA3621" s="127">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19457</v>
      </c>
      <c r="X3622" s="127">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19458</v>
      </c>
      <c r="X3623" s="127">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19459</v>
      </c>
      <c r="X3624" s="127">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19460</v>
      </c>
      <c r="X3625" s="127">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19461</v>
      </c>
      <c r="X3626" s="127">
        <v>26280</v>
      </c>
      <c r="Y3626" t="s">
        <v>2715</v>
      </c>
      <c r="AB3626" t="s">
        <v>38</v>
      </c>
      <c r="AC3626" t="s">
        <v>95</v>
      </c>
      <c r="AD3626" t="s">
        <v>40</v>
      </c>
    </row>
    <row r="3627" spans="1:30" x14ac:dyDescent="0.25">
      <c r="A3627" t="s">
        <v>19462</v>
      </c>
      <c r="B3627" t="s">
        <v>27</v>
      </c>
      <c r="C3627" t="s">
        <v>28</v>
      </c>
      <c r="D3627" t="s">
        <v>29</v>
      </c>
      <c r="E3627" t="s">
        <v>30</v>
      </c>
      <c r="F3627" t="s">
        <v>2503</v>
      </c>
      <c r="G3627" t="s">
        <v>2504</v>
      </c>
      <c r="H3627" t="s">
        <v>6354</v>
      </c>
      <c r="I3627" t="s">
        <v>6200</v>
      </c>
      <c r="J3627" t="s">
        <v>19462</v>
      </c>
      <c r="K3627" t="s">
        <v>773</v>
      </c>
      <c r="L3627" t="s">
        <v>6405</v>
      </c>
      <c r="M3627" t="s">
        <v>16105</v>
      </c>
      <c r="N3627" t="s">
        <v>61</v>
      </c>
      <c r="O3627" t="s">
        <v>16096</v>
      </c>
      <c r="P3627" t="s">
        <v>159</v>
      </c>
      <c r="Q3627" t="s">
        <v>373</v>
      </c>
      <c r="R3627" t="s">
        <v>2716</v>
      </c>
      <c r="S3627" s="194" t="s">
        <v>235</v>
      </c>
      <c r="T3627" t="s">
        <v>775</v>
      </c>
      <c r="U3627" t="s">
        <v>776</v>
      </c>
      <c r="V3627" t="s">
        <v>49</v>
      </c>
      <c r="W3627" t="s">
        <v>23403</v>
      </c>
      <c r="X3627" s="127">
        <v>27266</v>
      </c>
      <c r="Y3627" t="s">
        <v>258</v>
      </c>
      <c r="Z3627" s="127">
        <v>44197</v>
      </c>
      <c r="AA3627" s="127">
        <v>44561</v>
      </c>
      <c r="AB3627" t="s">
        <v>119</v>
      </c>
      <c r="AC3627" t="s">
        <v>777</v>
      </c>
      <c r="AD3627" t="s">
        <v>40</v>
      </c>
    </row>
    <row r="3628" spans="1:30" x14ac:dyDescent="0.25">
      <c r="A3628" t="s">
        <v>19463</v>
      </c>
      <c r="B3628" t="s">
        <v>27</v>
      </c>
      <c r="C3628" t="s">
        <v>28</v>
      </c>
      <c r="D3628" t="s">
        <v>29</v>
      </c>
      <c r="E3628" t="s">
        <v>30</v>
      </c>
      <c r="F3628" t="s">
        <v>2503</v>
      </c>
      <c r="G3628" t="s">
        <v>2504</v>
      </c>
      <c r="H3628" t="s">
        <v>6354</v>
      </c>
      <c r="I3628" t="s">
        <v>6200</v>
      </c>
      <c r="J3628" t="s">
        <v>19463</v>
      </c>
      <c r="K3628" t="s">
        <v>773</v>
      </c>
      <c r="L3628" t="s">
        <v>6405</v>
      </c>
      <c r="M3628" t="s">
        <v>16110</v>
      </c>
      <c r="N3628" t="s">
        <v>61</v>
      </c>
      <c r="O3628" t="s">
        <v>16111</v>
      </c>
      <c r="P3628" t="s">
        <v>2697</v>
      </c>
      <c r="Q3628" t="s">
        <v>206</v>
      </c>
      <c r="R3628" t="s">
        <v>23404</v>
      </c>
      <c r="S3628" s="194" t="s">
        <v>235</v>
      </c>
      <c r="T3628" t="s">
        <v>775</v>
      </c>
      <c r="U3628" t="s">
        <v>776</v>
      </c>
      <c r="V3628" t="s">
        <v>49</v>
      </c>
      <c r="W3628" t="s">
        <v>23405</v>
      </c>
      <c r="X3628" s="127">
        <v>32531</v>
      </c>
      <c r="Y3628" t="s">
        <v>23406</v>
      </c>
      <c r="Z3628" s="127">
        <v>44409</v>
      </c>
      <c r="AA3628" s="127">
        <v>44500</v>
      </c>
      <c r="AB3628" t="s">
        <v>119</v>
      </c>
      <c r="AC3628" t="s">
        <v>777</v>
      </c>
      <c r="AD3628" t="s">
        <v>40</v>
      </c>
    </row>
    <row r="3629" spans="1:30" x14ac:dyDescent="0.25">
      <c r="A3629" t="s">
        <v>19464</v>
      </c>
      <c r="B3629" t="s">
        <v>27</v>
      </c>
      <c r="C3629" t="s">
        <v>28</v>
      </c>
      <c r="D3629" t="s">
        <v>29</v>
      </c>
      <c r="E3629" t="s">
        <v>30</v>
      </c>
      <c r="F3629" t="s">
        <v>2503</v>
      </c>
      <c r="G3629" t="s">
        <v>2504</v>
      </c>
      <c r="H3629" t="s">
        <v>6354</v>
      </c>
      <c r="I3629" t="s">
        <v>6200</v>
      </c>
      <c r="J3629" t="s">
        <v>19464</v>
      </c>
      <c r="K3629" t="s">
        <v>773</v>
      </c>
      <c r="L3629" t="s">
        <v>6405</v>
      </c>
      <c r="M3629" t="s">
        <v>16114</v>
      </c>
      <c r="N3629" t="s">
        <v>61</v>
      </c>
      <c r="O3629" t="s">
        <v>16111</v>
      </c>
      <c r="P3629" t="s">
        <v>131</v>
      </c>
      <c r="Q3629" t="s">
        <v>933</v>
      </c>
      <c r="R3629" t="s">
        <v>23407</v>
      </c>
      <c r="S3629" s="194" t="s">
        <v>235</v>
      </c>
      <c r="T3629" t="s">
        <v>775</v>
      </c>
      <c r="U3629" t="s">
        <v>776</v>
      </c>
      <c r="V3629" t="s">
        <v>49</v>
      </c>
      <c r="W3629" t="s">
        <v>23408</v>
      </c>
      <c r="X3629" s="127">
        <v>34264</v>
      </c>
      <c r="Y3629" t="s">
        <v>23409</v>
      </c>
      <c r="Z3629" s="127">
        <v>44319</v>
      </c>
      <c r="AA3629" s="127">
        <v>44561</v>
      </c>
      <c r="AB3629" t="s">
        <v>119</v>
      </c>
      <c r="AC3629" t="s">
        <v>777</v>
      </c>
      <c r="AD3629" t="s">
        <v>40</v>
      </c>
    </row>
    <row r="3630" spans="1:30" x14ac:dyDescent="0.25">
      <c r="A3630" t="s">
        <v>19465</v>
      </c>
      <c r="B3630" t="s">
        <v>27</v>
      </c>
      <c r="C3630" t="s">
        <v>28</v>
      </c>
      <c r="D3630" t="s">
        <v>29</v>
      </c>
      <c r="E3630" t="s">
        <v>30</v>
      </c>
      <c r="F3630" t="s">
        <v>2503</v>
      </c>
      <c r="G3630" t="s">
        <v>2504</v>
      </c>
      <c r="H3630" t="s">
        <v>6354</v>
      </c>
      <c r="I3630" t="s">
        <v>6200</v>
      </c>
      <c r="J3630" t="s">
        <v>19465</v>
      </c>
      <c r="K3630" t="s">
        <v>773</v>
      </c>
      <c r="L3630" t="s">
        <v>6405</v>
      </c>
      <c r="M3630" t="s">
        <v>16114</v>
      </c>
      <c r="N3630" t="s">
        <v>61</v>
      </c>
      <c r="O3630" t="s">
        <v>16111</v>
      </c>
      <c r="P3630" t="s">
        <v>23410</v>
      </c>
      <c r="Q3630" t="s">
        <v>728</v>
      </c>
      <c r="R3630" t="s">
        <v>23411</v>
      </c>
      <c r="S3630" s="194" t="s">
        <v>235</v>
      </c>
      <c r="T3630" t="s">
        <v>775</v>
      </c>
      <c r="U3630" t="s">
        <v>776</v>
      </c>
      <c r="V3630" t="s">
        <v>49</v>
      </c>
      <c r="W3630" t="s">
        <v>23412</v>
      </c>
      <c r="X3630" s="127">
        <v>34037</v>
      </c>
      <c r="Y3630" t="s">
        <v>258</v>
      </c>
      <c r="Z3630" s="127">
        <v>44256</v>
      </c>
      <c r="AA3630" s="127">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19466</v>
      </c>
      <c r="X3631" s="127">
        <v>25386</v>
      </c>
      <c r="Y3631" t="s">
        <v>2722</v>
      </c>
      <c r="Z3631" s="127">
        <v>43525</v>
      </c>
      <c r="AA3631" s="127">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19467</v>
      </c>
      <c r="X3632" s="127">
        <v>25425</v>
      </c>
      <c r="Y3632" t="s">
        <v>2724</v>
      </c>
      <c r="Z3632" s="127">
        <v>43525</v>
      </c>
      <c r="AA3632" s="127">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19468</v>
      </c>
      <c r="X3633" s="127">
        <v>24585</v>
      </c>
      <c r="Y3633" t="s">
        <v>2727</v>
      </c>
      <c r="Z3633" s="127">
        <v>43374</v>
      </c>
      <c r="AA3633" s="127">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19469</v>
      </c>
      <c r="X3634" s="127">
        <v>26610</v>
      </c>
      <c r="Y3634" t="s">
        <v>15891</v>
      </c>
      <c r="Z3634" s="127">
        <v>42064</v>
      </c>
      <c r="AA3634" s="127">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19470</v>
      </c>
      <c r="X3635" s="127">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19476</v>
      </c>
      <c r="X3636" s="127">
        <v>23063</v>
      </c>
      <c r="Y3636" t="s">
        <v>2734</v>
      </c>
      <c r="Z3636" s="127">
        <v>44256</v>
      </c>
      <c r="AA3636" s="127">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23413</v>
      </c>
      <c r="S3637" t="str">
        <f t="shared" si="52"/>
        <v>TUMIALAN PANIAGUA, SHYOMARA</v>
      </c>
      <c r="T3637" t="s">
        <v>36</v>
      </c>
      <c r="U3637" t="s">
        <v>37</v>
      </c>
      <c r="V3637" t="s">
        <v>49</v>
      </c>
      <c r="W3637" t="s">
        <v>23414</v>
      </c>
      <c r="X3637" s="127">
        <v>27342</v>
      </c>
      <c r="Y3637" t="s">
        <v>23415</v>
      </c>
      <c r="Z3637" s="127">
        <v>44256</v>
      </c>
      <c r="AA3637" s="127">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19497</v>
      </c>
      <c r="X3638" s="127">
        <v>24785</v>
      </c>
      <c r="Y3638" t="s">
        <v>2741</v>
      </c>
      <c r="Z3638" s="127">
        <v>44256</v>
      </c>
      <c r="AA3638" s="127">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19487</v>
      </c>
      <c r="X3639" s="127">
        <v>21421</v>
      </c>
      <c r="Y3639" t="s">
        <v>2778</v>
      </c>
      <c r="Z3639" s="127">
        <v>44256</v>
      </c>
      <c r="AA3639" s="127">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19471</v>
      </c>
      <c r="X3640" s="127">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23416</v>
      </c>
      <c r="S3641" s="194" t="s">
        <v>235</v>
      </c>
      <c r="T3641" t="s">
        <v>64</v>
      </c>
      <c r="U3641" t="s">
        <v>48</v>
      </c>
      <c r="V3641" t="s">
        <v>49</v>
      </c>
      <c r="W3641" t="s">
        <v>23417</v>
      </c>
      <c r="X3641" s="127">
        <v>29810</v>
      </c>
      <c r="Y3641" t="s">
        <v>23418</v>
      </c>
      <c r="Z3641" s="127">
        <v>44256</v>
      </c>
      <c r="AA3641" s="127">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19472</v>
      </c>
      <c r="P3642" t="s">
        <v>484</v>
      </c>
      <c r="Q3642" t="s">
        <v>75</v>
      </c>
      <c r="R3642" t="s">
        <v>23419</v>
      </c>
      <c r="S3642" s="194" t="s">
        <v>235</v>
      </c>
      <c r="T3642" t="s">
        <v>64</v>
      </c>
      <c r="U3642" t="s">
        <v>48</v>
      </c>
      <c r="V3642" t="s">
        <v>49</v>
      </c>
      <c r="W3642" t="s">
        <v>23420</v>
      </c>
      <c r="X3642" s="127">
        <v>31417</v>
      </c>
      <c r="Y3642" t="s">
        <v>23421</v>
      </c>
      <c r="Z3642" s="127">
        <v>44256</v>
      </c>
      <c r="AA3642" s="127">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19473</v>
      </c>
      <c r="X3643" s="127">
        <v>26805</v>
      </c>
      <c r="Y3643" t="s">
        <v>2750</v>
      </c>
      <c r="Z3643" s="127">
        <v>44250</v>
      </c>
      <c r="AA3643" s="127">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19474</v>
      </c>
      <c r="P3644" t="s">
        <v>426</v>
      </c>
      <c r="Q3644" t="s">
        <v>85</v>
      </c>
      <c r="R3644" t="s">
        <v>23422</v>
      </c>
      <c r="S3644" s="194" t="s">
        <v>235</v>
      </c>
      <c r="T3644" t="s">
        <v>64</v>
      </c>
      <c r="U3644" t="s">
        <v>48</v>
      </c>
      <c r="V3644" t="s">
        <v>49</v>
      </c>
      <c r="W3644" t="s">
        <v>23423</v>
      </c>
      <c r="X3644" s="127">
        <v>32694</v>
      </c>
      <c r="Y3644" t="s">
        <v>23424</v>
      </c>
      <c r="Z3644" s="127">
        <v>44256</v>
      </c>
      <c r="AA3644" s="127">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19475</v>
      </c>
      <c r="X3645" s="127">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19476</v>
      </c>
      <c r="X3646" s="127">
        <v>23063</v>
      </c>
      <c r="Y3646" t="s">
        <v>2734</v>
      </c>
      <c r="Z3646" s="127">
        <v>44256</v>
      </c>
      <c r="AA3646" s="127">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19477</v>
      </c>
      <c r="P3647" t="s">
        <v>698</v>
      </c>
      <c r="Q3647" t="s">
        <v>571</v>
      </c>
      <c r="R3647" t="s">
        <v>751</v>
      </c>
      <c r="S3647" s="194" t="s">
        <v>235</v>
      </c>
      <c r="T3647" t="s">
        <v>64</v>
      </c>
      <c r="U3647" t="s">
        <v>48</v>
      </c>
      <c r="V3647" t="s">
        <v>49</v>
      </c>
      <c r="W3647" t="s">
        <v>23425</v>
      </c>
      <c r="X3647" s="127">
        <v>26490</v>
      </c>
      <c r="Y3647" t="s">
        <v>23426</v>
      </c>
      <c r="Z3647" s="127">
        <v>44256</v>
      </c>
      <c r="AA3647" s="127">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19478</v>
      </c>
      <c r="X3648" s="127">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19479</v>
      </c>
      <c r="P3649" t="s">
        <v>106</v>
      </c>
      <c r="Q3649" t="s">
        <v>339</v>
      </c>
      <c r="R3649" t="s">
        <v>23427</v>
      </c>
      <c r="S3649" s="194" t="s">
        <v>235</v>
      </c>
      <c r="T3649" t="s">
        <v>64</v>
      </c>
      <c r="U3649" t="s">
        <v>48</v>
      </c>
      <c r="V3649" t="s">
        <v>49</v>
      </c>
      <c r="W3649" t="s">
        <v>23428</v>
      </c>
      <c r="X3649" s="127">
        <v>32638</v>
      </c>
      <c r="Y3649" t="s">
        <v>23429</v>
      </c>
      <c r="Z3649" s="127">
        <v>44256</v>
      </c>
      <c r="AA3649" s="127">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19480</v>
      </c>
      <c r="X3650" s="127">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19481</v>
      </c>
      <c r="P3651" t="s">
        <v>237</v>
      </c>
      <c r="Q3651" t="s">
        <v>106</v>
      </c>
      <c r="R3651" t="s">
        <v>23430</v>
      </c>
      <c r="S3651" s="194" t="s">
        <v>235</v>
      </c>
      <c r="T3651" t="s">
        <v>64</v>
      </c>
      <c r="U3651" t="s">
        <v>48</v>
      </c>
      <c r="V3651" t="s">
        <v>49</v>
      </c>
      <c r="W3651" t="s">
        <v>23431</v>
      </c>
      <c r="X3651" s="127">
        <v>32082</v>
      </c>
      <c r="Y3651" t="s">
        <v>23432</v>
      </c>
      <c r="Z3651" s="127">
        <v>44256</v>
      </c>
      <c r="AA3651" s="127">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19482</v>
      </c>
      <c r="P3652" t="s">
        <v>106</v>
      </c>
      <c r="Q3652" t="s">
        <v>806</v>
      </c>
      <c r="R3652" t="s">
        <v>23433</v>
      </c>
      <c r="S3652" s="194" t="s">
        <v>235</v>
      </c>
      <c r="T3652" t="s">
        <v>64</v>
      </c>
      <c r="U3652" t="s">
        <v>48</v>
      </c>
      <c r="V3652" t="s">
        <v>49</v>
      </c>
      <c r="W3652" t="s">
        <v>23434</v>
      </c>
      <c r="X3652" s="127">
        <v>33355</v>
      </c>
      <c r="Y3652" t="s">
        <v>23435</v>
      </c>
      <c r="Z3652" s="127">
        <v>44491</v>
      </c>
      <c r="AA3652" s="127">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19483</v>
      </c>
      <c r="X3653" s="127">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19484</v>
      </c>
      <c r="X3654" s="127">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19485</v>
      </c>
      <c r="X3655" s="127">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19486</v>
      </c>
      <c r="X3656" s="127">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19487</v>
      </c>
      <c r="X3657" s="127">
        <v>21421</v>
      </c>
      <c r="Y3657" t="s">
        <v>2778</v>
      </c>
      <c r="Z3657" s="127">
        <v>44256</v>
      </c>
      <c r="AA3657" s="127">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19488</v>
      </c>
      <c r="P3658" t="s">
        <v>256</v>
      </c>
      <c r="Q3658" t="s">
        <v>244</v>
      </c>
      <c r="R3658" t="s">
        <v>847</v>
      </c>
      <c r="S3658" s="194" t="s">
        <v>235</v>
      </c>
      <c r="T3658" t="s">
        <v>64</v>
      </c>
      <c r="U3658" t="s">
        <v>48</v>
      </c>
      <c r="V3658" t="s">
        <v>49</v>
      </c>
      <c r="W3658" t="s">
        <v>23436</v>
      </c>
      <c r="X3658" s="127">
        <v>29036</v>
      </c>
      <c r="Y3658" t="s">
        <v>23437</v>
      </c>
      <c r="Z3658" s="127">
        <v>44256</v>
      </c>
      <c r="AA3658" s="127">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19489</v>
      </c>
      <c r="X3659" s="127">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19490</v>
      </c>
      <c r="X3660" s="127">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16184</v>
      </c>
      <c r="W3661" t="s">
        <v>19491</v>
      </c>
      <c r="X3661" s="127">
        <v>24193</v>
      </c>
      <c r="Y3661" t="s">
        <v>2787</v>
      </c>
      <c r="Z3661" s="127">
        <v>44408</v>
      </c>
      <c r="AA3661" s="127">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19492</v>
      </c>
      <c r="P3662" t="s">
        <v>911</v>
      </c>
      <c r="Q3662" t="s">
        <v>540</v>
      </c>
      <c r="R3662" t="s">
        <v>23438</v>
      </c>
      <c r="S3662" s="194" t="s">
        <v>235</v>
      </c>
      <c r="T3662" t="s">
        <v>64</v>
      </c>
      <c r="U3662" t="s">
        <v>48</v>
      </c>
      <c r="V3662" t="s">
        <v>49</v>
      </c>
      <c r="W3662" t="s">
        <v>23439</v>
      </c>
      <c r="X3662" s="127">
        <v>30944</v>
      </c>
      <c r="Y3662" t="s">
        <v>23440</v>
      </c>
      <c r="Z3662" s="127">
        <v>44408</v>
      </c>
      <c r="AA3662" s="127">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19493</v>
      </c>
      <c r="X3663" s="127">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19494</v>
      </c>
      <c r="X3664" s="127">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19495</v>
      </c>
      <c r="X3665" s="127">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19496</v>
      </c>
      <c r="P3666" t="s">
        <v>355</v>
      </c>
      <c r="Q3666" t="s">
        <v>134</v>
      </c>
      <c r="R3666" t="s">
        <v>23441</v>
      </c>
      <c r="S3666" s="194" t="s">
        <v>235</v>
      </c>
      <c r="T3666" t="s">
        <v>64</v>
      </c>
      <c r="U3666" t="s">
        <v>48</v>
      </c>
      <c r="V3666" t="s">
        <v>49</v>
      </c>
      <c r="W3666" t="s">
        <v>23442</v>
      </c>
      <c r="X3666" s="127">
        <v>30059</v>
      </c>
      <c r="Y3666" t="s">
        <v>23443</v>
      </c>
      <c r="Z3666" s="127">
        <v>44361</v>
      </c>
      <c r="AA3666" s="127">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19497</v>
      </c>
      <c r="X3667" s="127">
        <v>24785</v>
      </c>
      <c r="Y3667" t="s">
        <v>2741</v>
      </c>
      <c r="Z3667" s="127">
        <v>44256</v>
      </c>
      <c r="AA3667" s="127">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19498</v>
      </c>
      <c r="P3668" t="s">
        <v>985</v>
      </c>
      <c r="Q3668" t="s">
        <v>461</v>
      </c>
      <c r="R3668" t="s">
        <v>629</v>
      </c>
      <c r="S3668" s="194" t="s">
        <v>235</v>
      </c>
      <c r="T3668" t="s">
        <v>64</v>
      </c>
      <c r="U3668" t="s">
        <v>48</v>
      </c>
      <c r="V3668" t="s">
        <v>49</v>
      </c>
      <c r="W3668" t="s">
        <v>23444</v>
      </c>
      <c r="X3668" s="127">
        <v>32646</v>
      </c>
      <c r="Y3668" t="s">
        <v>23445</v>
      </c>
      <c r="Z3668" s="127">
        <v>44256</v>
      </c>
      <c r="AA3668" s="127">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19499</v>
      </c>
      <c r="X3669" s="127">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19500</v>
      </c>
      <c r="X3670" s="127">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19501</v>
      </c>
      <c r="X3671" s="127">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19502</v>
      </c>
      <c r="X3672" s="127">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19503</v>
      </c>
      <c r="P3673" t="s">
        <v>342</v>
      </c>
      <c r="Q3673" t="s">
        <v>23446</v>
      </c>
      <c r="R3673" t="s">
        <v>559</v>
      </c>
      <c r="S3673" s="194" t="s">
        <v>235</v>
      </c>
      <c r="T3673" t="s">
        <v>64</v>
      </c>
      <c r="U3673" t="s">
        <v>48</v>
      </c>
      <c r="V3673" t="s">
        <v>49</v>
      </c>
      <c r="W3673" t="s">
        <v>23447</v>
      </c>
      <c r="X3673" s="127">
        <v>32019</v>
      </c>
      <c r="Y3673" t="s">
        <v>23448</v>
      </c>
      <c r="Z3673" s="127">
        <v>44410</v>
      </c>
      <c r="AA3673" s="127">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19506</v>
      </c>
      <c r="S3674" t="str">
        <f t="shared" si="53"/>
        <v>CCAMA QUISPE, THELMA NEVINS</v>
      </c>
      <c r="T3674" t="s">
        <v>36</v>
      </c>
      <c r="U3674" t="s">
        <v>48</v>
      </c>
      <c r="V3674" t="s">
        <v>49</v>
      </c>
      <c r="W3674" t="s">
        <v>19504</v>
      </c>
      <c r="X3674" s="127">
        <v>27552</v>
      </c>
      <c r="Y3674" t="s">
        <v>19505</v>
      </c>
      <c r="Z3674" s="127">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19507</v>
      </c>
      <c r="X3675" s="127">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19508</v>
      </c>
      <c r="X3676" s="127">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19509</v>
      </c>
      <c r="X3677" s="127">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19510</v>
      </c>
      <c r="X3678" s="127">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19511</v>
      </c>
      <c r="X3679" s="127">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19512</v>
      </c>
      <c r="X3680" s="127">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19513</v>
      </c>
      <c r="X3681" s="127">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19514</v>
      </c>
      <c r="X3682" s="127">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19515</v>
      </c>
      <c r="X3683" s="127">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19516</v>
      </c>
      <c r="X3684" s="127">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19517</v>
      </c>
      <c r="X3685" s="127">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19518</v>
      </c>
      <c r="X3686" s="127">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19519</v>
      </c>
      <c r="X3687" s="127">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19520</v>
      </c>
      <c r="X3688" s="127">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19521</v>
      </c>
      <c r="X3689" s="127">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19522</v>
      </c>
      <c r="X3690" s="127">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19523</v>
      </c>
      <c r="X3691" s="127">
        <v>26458</v>
      </c>
      <c r="Y3691" t="s">
        <v>2854</v>
      </c>
      <c r="AB3691" t="s">
        <v>38</v>
      </c>
      <c r="AC3691" t="s">
        <v>39</v>
      </c>
      <c r="AD3691" t="s">
        <v>40</v>
      </c>
    </row>
    <row r="3692" spans="1:30" x14ac:dyDescent="0.25">
      <c r="A3692" t="s">
        <v>19524</v>
      </c>
      <c r="B3692" t="s">
        <v>27</v>
      </c>
      <c r="C3692" t="s">
        <v>28</v>
      </c>
      <c r="D3692" t="s">
        <v>29</v>
      </c>
      <c r="E3692" t="s">
        <v>30</v>
      </c>
      <c r="F3692" t="s">
        <v>2717</v>
      </c>
      <c r="G3692" t="s">
        <v>2718</v>
      </c>
      <c r="H3692" t="s">
        <v>6354</v>
      </c>
      <c r="I3692" t="s">
        <v>6189</v>
      </c>
      <c r="J3692" t="s">
        <v>19524</v>
      </c>
      <c r="K3692" t="s">
        <v>31</v>
      </c>
      <c r="L3692" t="s">
        <v>31</v>
      </c>
      <c r="M3692" t="s">
        <v>42</v>
      </c>
      <c r="N3692" t="s">
        <v>61</v>
      </c>
      <c r="O3692" t="s">
        <v>18690</v>
      </c>
      <c r="P3692" t="s">
        <v>23449</v>
      </c>
      <c r="Q3692" t="s">
        <v>932</v>
      </c>
      <c r="R3692" t="s">
        <v>884</v>
      </c>
      <c r="S3692" s="194" t="s">
        <v>235</v>
      </c>
      <c r="T3692" t="s">
        <v>64</v>
      </c>
      <c r="U3692" t="s">
        <v>860</v>
      </c>
      <c r="V3692" t="s">
        <v>49</v>
      </c>
      <c r="W3692" t="s">
        <v>23450</v>
      </c>
      <c r="X3692" s="127">
        <v>32118</v>
      </c>
      <c r="Y3692" t="s">
        <v>23451</v>
      </c>
      <c r="Z3692" s="127">
        <v>44256</v>
      </c>
      <c r="AA3692" s="127">
        <v>44561</v>
      </c>
      <c r="AB3692" t="s">
        <v>2185</v>
      </c>
      <c r="AC3692" t="s">
        <v>6628</v>
      </c>
      <c r="AD3692" t="s">
        <v>40</v>
      </c>
    </row>
    <row r="3693" spans="1:30" x14ac:dyDescent="0.25">
      <c r="A3693" t="s">
        <v>19525</v>
      </c>
      <c r="B3693" t="s">
        <v>27</v>
      </c>
      <c r="C3693" t="s">
        <v>28</v>
      </c>
      <c r="D3693" t="s">
        <v>29</v>
      </c>
      <c r="E3693" t="s">
        <v>30</v>
      </c>
      <c r="F3693" t="s">
        <v>2717</v>
      </c>
      <c r="G3693" t="s">
        <v>2718</v>
      </c>
      <c r="H3693" t="s">
        <v>6354</v>
      </c>
      <c r="I3693" t="s">
        <v>6189</v>
      </c>
      <c r="J3693" t="s">
        <v>19525</v>
      </c>
      <c r="K3693" t="s">
        <v>31</v>
      </c>
      <c r="L3693" t="s">
        <v>31</v>
      </c>
      <c r="M3693" t="s">
        <v>42</v>
      </c>
      <c r="N3693" t="s">
        <v>61</v>
      </c>
      <c r="O3693" t="s">
        <v>18690</v>
      </c>
      <c r="P3693" t="s">
        <v>72</v>
      </c>
      <c r="Q3693" t="s">
        <v>218</v>
      </c>
      <c r="R3693" t="s">
        <v>6456</v>
      </c>
      <c r="S3693" s="194" t="s">
        <v>235</v>
      </c>
      <c r="T3693" t="s">
        <v>64</v>
      </c>
      <c r="U3693" t="s">
        <v>860</v>
      </c>
      <c r="V3693" t="s">
        <v>49</v>
      </c>
      <c r="W3693" t="s">
        <v>23452</v>
      </c>
      <c r="X3693" s="127">
        <v>31043</v>
      </c>
      <c r="Y3693" t="s">
        <v>23453</v>
      </c>
      <c r="Z3693" s="127">
        <v>44256</v>
      </c>
      <c r="AA3693" s="127">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19526</v>
      </c>
      <c r="X3694" s="127">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19527</v>
      </c>
      <c r="X3695" s="127">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19528</v>
      </c>
      <c r="X3696" s="127">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19529</v>
      </c>
      <c r="X3697" s="127">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19530</v>
      </c>
      <c r="X3698" s="127">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19531</v>
      </c>
      <c r="X3699" s="127">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23454</v>
      </c>
      <c r="S3700" s="194" t="s">
        <v>235</v>
      </c>
      <c r="T3700" t="s">
        <v>766</v>
      </c>
      <c r="U3700" t="s">
        <v>37</v>
      </c>
      <c r="V3700" t="s">
        <v>49</v>
      </c>
      <c r="W3700" t="s">
        <v>23455</v>
      </c>
      <c r="X3700" s="127">
        <v>27888</v>
      </c>
      <c r="Y3700" t="s">
        <v>23456</v>
      </c>
      <c r="Z3700" s="127">
        <v>44197</v>
      </c>
      <c r="AA3700" s="127">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19532</v>
      </c>
      <c r="X3701" s="127">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19533</v>
      </c>
      <c r="X3702" s="127">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19534</v>
      </c>
      <c r="X3703" s="127">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19535</v>
      </c>
      <c r="X3704" s="127">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19536</v>
      </c>
      <c r="X3705" s="127">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19537</v>
      </c>
      <c r="X3706" s="127">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19538</v>
      </c>
      <c r="X3707" s="127">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19539</v>
      </c>
      <c r="X3708" s="127">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19540</v>
      </c>
      <c r="X3709" s="127">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19541</v>
      </c>
      <c r="X3710" s="127">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19542</v>
      </c>
      <c r="X3711" s="127">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19543</v>
      </c>
      <c r="X3712" s="127">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19544</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19545</v>
      </c>
      <c r="X3714" s="127">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19546</v>
      </c>
      <c r="X3715" s="127">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19547</v>
      </c>
      <c r="X3716" s="127">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19548</v>
      </c>
      <c r="X3717" s="127">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19549</v>
      </c>
      <c r="X3718" s="127">
        <v>23633</v>
      </c>
      <c r="Y3718" t="s">
        <v>2921</v>
      </c>
      <c r="Z3718" s="127">
        <v>43374</v>
      </c>
      <c r="AA3718" s="127">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19550</v>
      </c>
      <c r="X3719" s="127">
        <v>27581</v>
      </c>
      <c r="Y3719" t="s">
        <v>15894</v>
      </c>
      <c r="Z3719" s="127">
        <v>42064</v>
      </c>
      <c r="AA3719" s="127">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19060</v>
      </c>
      <c r="X3720" s="127">
        <v>24960</v>
      </c>
      <c r="Y3720" t="s">
        <v>1530</v>
      </c>
      <c r="Z3720" s="127">
        <v>44256</v>
      </c>
      <c r="AA3720" s="127">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16181</v>
      </c>
      <c r="P3721" t="s">
        <v>131</v>
      </c>
      <c r="Q3721" t="s">
        <v>331</v>
      </c>
      <c r="R3721" t="s">
        <v>23457</v>
      </c>
      <c r="S3721" s="194" t="s">
        <v>235</v>
      </c>
      <c r="T3721" t="s">
        <v>64</v>
      </c>
      <c r="U3721" t="s">
        <v>48</v>
      </c>
      <c r="V3721" t="s">
        <v>49</v>
      </c>
      <c r="W3721" t="s">
        <v>23458</v>
      </c>
      <c r="X3721" s="127">
        <v>32038</v>
      </c>
      <c r="Y3721" t="s">
        <v>23459</v>
      </c>
      <c r="Z3721" s="127">
        <v>44256</v>
      </c>
      <c r="AA3721" s="127">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19551</v>
      </c>
      <c r="X3722" s="127">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19552</v>
      </c>
      <c r="X3723" s="127">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19553</v>
      </c>
      <c r="X3724" s="127">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19554</v>
      </c>
      <c r="X3725" s="127">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23460</v>
      </c>
      <c r="S3726" s="194" t="s">
        <v>235</v>
      </c>
      <c r="T3726" t="s">
        <v>64</v>
      </c>
      <c r="U3726" t="s">
        <v>48</v>
      </c>
      <c r="V3726" t="s">
        <v>49</v>
      </c>
      <c r="W3726" t="s">
        <v>23461</v>
      </c>
      <c r="X3726" s="127">
        <v>28643</v>
      </c>
      <c r="Y3726" t="s">
        <v>23462</v>
      </c>
      <c r="Z3726" s="127">
        <v>44302</v>
      </c>
      <c r="AA3726" s="127">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19555</v>
      </c>
      <c r="X3727" s="127">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19556</v>
      </c>
      <c r="X3728" s="127">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19557</v>
      </c>
      <c r="X3729" s="127">
        <v>25257</v>
      </c>
      <c r="Y3729" t="s">
        <v>2950</v>
      </c>
      <c r="Z3729" s="127">
        <v>44197</v>
      </c>
      <c r="AA3729" s="127">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19558</v>
      </c>
      <c r="P3730" t="s">
        <v>75</v>
      </c>
      <c r="Q3730" t="s">
        <v>193</v>
      </c>
      <c r="R3730" t="s">
        <v>23463</v>
      </c>
      <c r="S3730" s="194" t="s">
        <v>235</v>
      </c>
      <c r="T3730" t="s">
        <v>64</v>
      </c>
      <c r="U3730" t="s">
        <v>48</v>
      </c>
      <c r="V3730" t="s">
        <v>49</v>
      </c>
      <c r="W3730" t="s">
        <v>23464</v>
      </c>
      <c r="X3730" s="127">
        <v>26876</v>
      </c>
      <c r="Y3730" t="s">
        <v>23465</v>
      </c>
      <c r="Z3730" s="127">
        <v>44256</v>
      </c>
      <c r="AA3730" s="127">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19559</v>
      </c>
      <c r="X3731" s="127">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19560</v>
      </c>
      <c r="X3732" s="127">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16184</v>
      </c>
      <c r="W3733" t="s">
        <v>19561</v>
      </c>
      <c r="X3733" s="127">
        <v>26510</v>
      </c>
      <c r="Y3733" t="s">
        <v>258</v>
      </c>
      <c r="Z3733" s="127">
        <v>44501</v>
      </c>
      <c r="AA3733" s="127">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19562</v>
      </c>
      <c r="P3734" t="s">
        <v>305</v>
      </c>
      <c r="Q3734" t="s">
        <v>164</v>
      </c>
      <c r="R3734" t="s">
        <v>23466</v>
      </c>
      <c r="S3734" s="194" t="s">
        <v>235</v>
      </c>
      <c r="T3734" t="s">
        <v>64</v>
      </c>
      <c r="U3734" t="s">
        <v>48</v>
      </c>
      <c r="V3734" t="s">
        <v>49</v>
      </c>
      <c r="W3734" t="s">
        <v>23467</v>
      </c>
      <c r="X3734" s="127">
        <v>27035</v>
      </c>
      <c r="Y3734" t="s">
        <v>23468</v>
      </c>
      <c r="Z3734" s="127">
        <v>44501</v>
      </c>
      <c r="AA3734" s="127">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19563</v>
      </c>
      <c r="X3735" s="127">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19564</v>
      </c>
      <c r="X3736" s="127">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19565</v>
      </c>
      <c r="X3737" s="127">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19568</v>
      </c>
      <c r="Q3738" t="s">
        <v>2780</v>
      </c>
      <c r="R3738" t="s">
        <v>19569</v>
      </c>
      <c r="S3738" t="str">
        <f t="shared" si="54"/>
        <v>LAJO CHEVARRIA, JOSE FERNANDO</v>
      </c>
      <c r="T3738" t="s">
        <v>47</v>
      </c>
      <c r="U3738" t="s">
        <v>48</v>
      </c>
      <c r="V3738" t="s">
        <v>49</v>
      </c>
      <c r="W3738" t="s">
        <v>19566</v>
      </c>
      <c r="X3738" s="127">
        <v>29643</v>
      </c>
      <c r="Y3738" t="s">
        <v>19567</v>
      </c>
      <c r="Z3738" s="127">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19570</v>
      </c>
      <c r="X3739" s="127">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19571</v>
      </c>
      <c r="X3740" s="127">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19572</v>
      </c>
      <c r="X3741" s="127">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19573</v>
      </c>
      <c r="X3742" s="127">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23469</v>
      </c>
      <c r="S3743" s="194" t="s">
        <v>235</v>
      </c>
      <c r="T3743" t="s">
        <v>64</v>
      </c>
      <c r="U3743" t="s">
        <v>48</v>
      </c>
      <c r="V3743" t="s">
        <v>49</v>
      </c>
      <c r="W3743" t="s">
        <v>23470</v>
      </c>
      <c r="X3743" s="127">
        <v>29849</v>
      </c>
      <c r="Y3743" t="s">
        <v>23471</v>
      </c>
      <c r="Z3743" s="127">
        <v>44256</v>
      </c>
      <c r="AA3743" s="127">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19574</v>
      </c>
      <c r="X3744" s="127">
        <v>25680</v>
      </c>
      <c r="Y3744" t="s">
        <v>2984</v>
      </c>
      <c r="AB3744" t="s">
        <v>38</v>
      </c>
      <c r="AC3744" t="s">
        <v>39</v>
      </c>
      <c r="AD3744" t="s">
        <v>40</v>
      </c>
    </row>
    <row r="3745" spans="1:30" x14ac:dyDescent="0.25">
      <c r="A3745" t="s">
        <v>19575</v>
      </c>
      <c r="B3745" t="s">
        <v>27</v>
      </c>
      <c r="C3745" t="s">
        <v>28</v>
      </c>
      <c r="D3745" t="s">
        <v>29</v>
      </c>
      <c r="E3745" t="s">
        <v>30</v>
      </c>
      <c r="F3745" t="s">
        <v>2918</v>
      </c>
      <c r="G3745" t="s">
        <v>2919</v>
      </c>
      <c r="H3745" t="s">
        <v>6354</v>
      </c>
      <c r="I3745" t="s">
        <v>6195</v>
      </c>
      <c r="J3745" t="s">
        <v>19575</v>
      </c>
      <c r="K3745" t="s">
        <v>31</v>
      </c>
      <c r="L3745" t="s">
        <v>31</v>
      </c>
      <c r="M3745" t="s">
        <v>42</v>
      </c>
      <c r="N3745" t="s">
        <v>61</v>
      </c>
      <c r="O3745" t="s">
        <v>18690</v>
      </c>
      <c r="P3745" t="s">
        <v>288</v>
      </c>
      <c r="Q3745" t="s">
        <v>126</v>
      </c>
      <c r="R3745" t="s">
        <v>23472</v>
      </c>
      <c r="S3745" s="194" t="s">
        <v>235</v>
      </c>
      <c r="T3745" t="s">
        <v>64</v>
      </c>
      <c r="U3745" t="s">
        <v>4409</v>
      </c>
      <c r="V3745" t="s">
        <v>49</v>
      </c>
      <c r="W3745" t="s">
        <v>23473</v>
      </c>
      <c r="X3745" s="127">
        <v>29880</v>
      </c>
      <c r="Y3745" t="s">
        <v>23474</v>
      </c>
      <c r="Z3745" s="127">
        <v>44378</v>
      </c>
      <c r="AA3745" s="127">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19576</v>
      </c>
      <c r="X3746" s="127">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19577</v>
      </c>
      <c r="X3747" s="127">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19578</v>
      </c>
      <c r="X3748" s="127">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19579</v>
      </c>
      <c r="X3749" s="127">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19580</v>
      </c>
      <c r="X3750" s="127">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19581</v>
      </c>
      <c r="X3751" s="127">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19582</v>
      </c>
      <c r="X3752" s="127">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19583</v>
      </c>
      <c r="X3753" s="127">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19584</v>
      </c>
      <c r="X3754" s="127">
        <v>21980</v>
      </c>
      <c r="Y3754" t="s">
        <v>851</v>
      </c>
      <c r="Z3754" s="127">
        <v>44197</v>
      </c>
      <c r="AA3754" s="127">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19585</v>
      </c>
      <c r="P3755" t="s">
        <v>188</v>
      </c>
      <c r="Q3755" t="s">
        <v>232</v>
      </c>
      <c r="R3755" t="s">
        <v>450</v>
      </c>
      <c r="S3755" s="194" t="s">
        <v>235</v>
      </c>
      <c r="T3755" t="s">
        <v>64</v>
      </c>
      <c r="U3755" t="s">
        <v>48</v>
      </c>
      <c r="V3755" t="s">
        <v>49</v>
      </c>
      <c r="W3755" t="s">
        <v>23475</v>
      </c>
      <c r="X3755" s="127">
        <v>25608</v>
      </c>
      <c r="Y3755" t="s">
        <v>23476</v>
      </c>
      <c r="Z3755" s="127">
        <v>44256</v>
      </c>
      <c r="AA3755" s="127">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23477</v>
      </c>
      <c r="S3756" s="194" t="s">
        <v>235</v>
      </c>
      <c r="T3756" t="s">
        <v>64</v>
      </c>
      <c r="U3756" t="s">
        <v>48</v>
      </c>
      <c r="V3756" t="s">
        <v>49</v>
      </c>
      <c r="W3756" t="s">
        <v>23478</v>
      </c>
      <c r="X3756" s="127">
        <v>26490</v>
      </c>
      <c r="Y3756" t="s">
        <v>23479</v>
      </c>
      <c r="Z3756" s="127">
        <v>44256</v>
      </c>
      <c r="AA3756" s="127">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19586</v>
      </c>
      <c r="X3757" s="127">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19587</v>
      </c>
      <c r="X3758" s="127">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19588</v>
      </c>
      <c r="X3759" s="127">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19589</v>
      </c>
      <c r="X3760" s="127">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19590</v>
      </c>
      <c r="X3761" s="127">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94" t="s">
        <v>235</v>
      </c>
      <c r="T3762" t="s">
        <v>41</v>
      </c>
      <c r="U3762" t="s">
        <v>48</v>
      </c>
      <c r="V3762" t="s">
        <v>49</v>
      </c>
      <c r="W3762" t="s">
        <v>23480</v>
      </c>
      <c r="X3762" s="127">
        <v>27417</v>
      </c>
      <c r="Y3762" t="s">
        <v>23481</v>
      </c>
      <c r="Z3762" s="127">
        <v>44256</v>
      </c>
      <c r="AA3762" s="127">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19591</v>
      </c>
      <c r="X3763" s="127">
        <v>23330</v>
      </c>
      <c r="Y3763" t="s">
        <v>3039</v>
      </c>
      <c r="Z3763" s="127">
        <v>43374</v>
      </c>
      <c r="AA3763" s="127">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94" t="s">
        <v>235</v>
      </c>
      <c r="T3764" t="s">
        <v>64</v>
      </c>
      <c r="U3764" t="s">
        <v>48</v>
      </c>
      <c r="V3764" t="s">
        <v>49</v>
      </c>
      <c r="W3764" t="s">
        <v>23482</v>
      </c>
      <c r="X3764" s="127">
        <v>28817</v>
      </c>
      <c r="Y3764" t="s">
        <v>23483</v>
      </c>
      <c r="Z3764" s="127">
        <v>44256</v>
      </c>
      <c r="AA3764" s="127">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19592</v>
      </c>
      <c r="X3765" s="127">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23484</v>
      </c>
      <c r="S3766" s="194" t="s">
        <v>235</v>
      </c>
      <c r="T3766" t="s">
        <v>64</v>
      </c>
      <c r="U3766" t="s">
        <v>48</v>
      </c>
      <c r="V3766" t="s">
        <v>49</v>
      </c>
      <c r="W3766" t="s">
        <v>23485</v>
      </c>
      <c r="X3766" s="127">
        <v>34025</v>
      </c>
      <c r="Y3766" t="s">
        <v>23486</v>
      </c>
      <c r="Z3766" s="127">
        <v>44256</v>
      </c>
      <c r="AA3766" s="127">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19593</v>
      </c>
      <c r="X3767" s="127">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19594</v>
      </c>
      <c r="X3768" s="127">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19595</v>
      </c>
      <c r="X3769" s="127">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19596</v>
      </c>
      <c r="X3770" s="127">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19597</v>
      </c>
      <c r="X3771" s="127">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19598</v>
      </c>
      <c r="X3772" s="127">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21510</v>
      </c>
      <c r="S3773" s="194" t="s">
        <v>235</v>
      </c>
      <c r="T3773" t="s">
        <v>64</v>
      </c>
      <c r="U3773" t="s">
        <v>48</v>
      </c>
      <c r="V3773" t="s">
        <v>49</v>
      </c>
      <c r="W3773" t="s">
        <v>23487</v>
      </c>
      <c r="X3773" s="127">
        <v>28144</v>
      </c>
      <c r="Y3773" t="s">
        <v>23488</v>
      </c>
      <c r="Z3773" s="127">
        <v>44256</v>
      </c>
      <c r="AA3773" s="127">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19599</v>
      </c>
      <c r="X3774" s="127">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19600</v>
      </c>
      <c r="P3775" t="s">
        <v>455</v>
      </c>
      <c r="Q3775" t="s">
        <v>159</v>
      </c>
      <c r="R3775" t="s">
        <v>23489</v>
      </c>
      <c r="S3775" s="194" t="s">
        <v>235</v>
      </c>
      <c r="T3775" t="s">
        <v>64</v>
      </c>
      <c r="U3775" t="s">
        <v>48</v>
      </c>
      <c r="V3775" t="s">
        <v>49</v>
      </c>
      <c r="W3775" t="s">
        <v>23490</v>
      </c>
      <c r="X3775" s="127">
        <v>31048</v>
      </c>
      <c r="Y3775" t="s">
        <v>23491</v>
      </c>
      <c r="Z3775" s="127">
        <v>44351</v>
      </c>
      <c r="AA3775" s="127">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19601</v>
      </c>
      <c r="X3776" s="127">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19602</v>
      </c>
      <c r="X3777" s="127">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19603</v>
      </c>
      <c r="X3778" s="127">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19604</v>
      </c>
      <c r="X3779" s="127">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19605</v>
      </c>
      <c r="X3780" s="127">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19606</v>
      </c>
      <c r="X3781" s="127">
        <v>23649</v>
      </c>
      <c r="Y3781" t="s">
        <v>3085</v>
      </c>
      <c r="AB3781" t="s">
        <v>38</v>
      </c>
      <c r="AC3781" t="s">
        <v>39</v>
      </c>
      <c r="AD3781" t="s">
        <v>40</v>
      </c>
    </row>
    <row r="3782" spans="1:30" x14ac:dyDescent="0.25">
      <c r="A3782" t="s">
        <v>19607</v>
      </c>
      <c r="B3782" t="s">
        <v>27</v>
      </c>
      <c r="C3782" t="s">
        <v>28</v>
      </c>
      <c r="D3782" t="s">
        <v>29</v>
      </c>
      <c r="E3782" t="s">
        <v>30</v>
      </c>
      <c r="F3782" t="s">
        <v>3036</v>
      </c>
      <c r="G3782" t="s">
        <v>3037</v>
      </c>
      <c r="H3782" t="s">
        <v>6354</v>
      </c>
      <c r="I3782" t="s">
        <v>6102</v>
      </c>
      <c r="J3782" t="s">
        <v>19607</v>
      </c>
      <c r="K3782" t="s">
        <v>31</v>
      </c>
      <c r="L3782" t="s">
        <v>31</v>
      </c>
      <c r="M3782" t="s">
        <v>42</v>
      </c>
      <c r="N3782" t="s">
        <v>61</v>
      </c>
      <c r="O3782" t="s">
        <v>18690</v>
      </c>
      <c r="P3782" t="s">
        <v>1036</v>
      </c>
      <c r="Q3782" t="s">
        <v>507</v>
      </c>
      <c r="R3782" t="s">
        <v>913</v>
      </c>
      <c r="S3782" s="194" t="s">
        <v>235</v>
      </c>
      <c r="T3782" t="s">
        <v>64</v>
      </c>
      <c r="U3782" t="s">
        <v>860</v>
      </c>
      <c r="V3782" t="s">
        <v>49</v>
      </c>
      <c r="W3782" t="s">
        <v>23492</v>
      </c>
      <c r="X3782" s="127">
        <v>26301</v>
      </c>
      <c r="Y3782" t="s">
        <v>23493</v>
      </c>
      <c r="Z3782" s="127">
        <v>44256</v>
      </c>
      <c r="AA3782" s="127">
        <v>44561</v>
      </c>
      <c r="AB3782" t="s">
        <v>2185</v>
      </c>
      <c r="AC3782" t="s">
        <v>6628</v>
      </c>
      <c r="AD3782" t="s">
        <v>40</v>
      </c>
    </row>
    <row r="3783" spans="1:30" x14ac:dyDescent="0.25">
      <c r="A3783" t="s">
        <v>19608</v>
      </c>
      <c r="B3783" t="s">
        <v>27</v>
      </c>
      <c r="C3783" t="s">
        <v>28</v>
      </c>
      <c r="D3783" t="s">
        <v>29</v>
      </c>
      <c r="E3783" t="s">
        <v>30</v>
      </c>
      <c r="F3783" t="s">
        <v>3036</v>
      </c>
      <c r="G3783" t="s">
        <v>3037</v>
      </c>
      <c r="H3783" t="s">
        <v>6354</v>
      </c>
      <c r="I3783" t="s">
        <v>6102</v>
      </c>
      <c r="J3783" t="s">
        <v>19608</v>
      </c>
      <c r="K3783" t="s">
        <v>31</v>
      </c>
      <c r="L3783" t="s">
        <v>31</v>
      </c>
      <c r="M3783" t="s">
        <v>42</v>
      </c>
      <c r="N3783" t="s">
        <v>61</v>
      </c>
      <c r="O3783" t="s">
        <v>18690</v>
      </c>
      <c r="P3783" t="s">
        <v>23494</v>
      </c>
      <c r="Q3783" t="s">
        <v>1024</v>
      </c>
      <c r="R3783" t="s">
        <v>23495</v>
      </c>
      <c r="S3783" s="194" t="s">
        <v>235</v>
      </c>
      <c r="T3783" t="s">
        <v>64</v>
      </c>
      <c r="U3783" t="s">
        <v>6423</v>
      </c>
      <c r="V3783" t="s">
        <v>16198</v>
      </c>
      <c r="W3783" t="s">
        <v>23496</v>
      </c>
      <c r="X3783" s="127">
        <v>31818</v>
      </c>
      <c r="Y3783" t="s">
        <v>23497</v>
      </c>
      <c r="Z3783" s="127">
        <v>44264</v>
      </c>
      <c r="AA3783" s="127">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19608</v>
      </c>
      <c r="K3784" t="s">
        <v>31</v>
      </c>
      <c r="L3784" t="s">
        <v>31</v>
      </c>
      <c r="M3784" t="s">
        <v>42</v>
      </c>
      <c r="N3784" t="s">
        <v>61</v>
      </c>
      <c r="O3784" t="s">
        <v>19609</v>
      </c>
      <c r="P3784" t="s">
        <v>659</v>
      </c>
      <c r="Q3784" t="s">
        <v>6438</v>
      </c>
      <c r="R3784" t="s">
        <v>23498</v>
      </c>
      <c r="S3784" s="194" t="s">
        <v>235</v>
      </c>
      <c r="T3784" t="s">
        <v>64</v>
      </c>
      <c r="U3784" t="s">
        <v>6423</v>
      </c>
      <c r="V3784" t="s">
        <v>49</v>
      </c>
      <c r="W3784" t="s">
        <v>23499</v>
      </c>
      <c r="X3784" s="127">
        <v>30059</v>
      </c>
      <c r="Y3784" t="s">
        <v>23500</v>
      </c>
      <c r="Z3784" s="127">
        <v>44382</v>
      </c>
      <c r="AA3784" s="127">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19610</v>
      </c>
      <c r="X3785" s="127">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19611</v>
      </c>
      <c r="X3786" s="127">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19612</v>
      </c>
      <c r="X3787" s="127">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19613</v>
      </c>
      <c r="X3788" s="127">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19614</v>
      </c>
      <c r="X3789" s="127">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19615</v>
      </c>
      <c r="X3790" s="127">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19616</v>
      </c>
      <c r="X3791" s="127">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19617</v>
      </c>
      <c r="X3792" s="127">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19618</v>
      </c>
      <c r="X3793" s="127">
        <v>25599</v>
      </c>
      <c r="Y3793" t="s">
        <v>3109</v>
      </c>
      <c r="Z3793" s="127">
        <v>43525</v>
      </c>
      <c r="AA3793" s="127">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19619</v>
      </c>
      <c r="X3794" s="127">
        <v>25966</v>
      </c>
      <c r="Y3794" t="s">
        <v>3112</v>
      </c>
      <c r="Z3794" s="127">
        <v>43525</v>
      </c>
      <c r="AA3794" s="127">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19620</v>
      </c>
      <c r="X3795" s="127">
        <v>23571</v>
      </c>
      <c r="Y3795" t="s">
        <v>3116</v>
      </c>
      <c r="Z3795" s="127">
        <v>43374</v>
      </c>
      <c r="AA3795" s="127">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20720</v>
      </c>
      <c r="X3796" s="127">
        <v>28023</v>
      </c>
      <c r="Y3796" t="s">
        <v>5681</v>
      </c>
      <c r="Z3796" s="127">
        <v>44197</v>
      </c>
      <c r="AA3796" s="127">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19650</v>
      </c>
      <c r="X3797" s="127">
        <v>22337</v>
      </c>
      <c r="Y3797" t="s">
        <v>3195</v>
      </c>
      <c r="Z3797" s="127">
        <v>44256</v>
      </c>
      <c r="AA3797" s="127">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19626</v>
      </c>
      <c r="X3798" s="127">
        <v>25500</v>
      </c>
      <c r="Y3798" t="s">
        <v>1229</v>
      </c>
      <c r="Z3798" s="127">
        <v>44256</v>
      </c>
      <c r="AA3798" s="127">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19654</v>
      </c>
      <c r="X3799" s="127">
        <v>24642</v>
      </c>
      <c r="Y3799" t="s">
        <v>3206</v>
      </c>
      <c r="Z3799" s="127">
        <v>44256</v>
      </c>
      <c r="AA3799" s="127">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19635</v>
      </c>
      <c r="X3800" s="127">
        <v>21429</v>
      </c>
      <c r="Y3800" t="s">
        <v>3133</v>
      </c>
      <c r="Z3800" s="127">
        <v>44256</v>
      </c>
      <c r="AA3800" s="127">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19621</v>
      </c>
      <c r="X3801" s="127">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23501</v>
      </c>
      <c r="S3802" s="194" t="s">
        <v>235</v>
      </c>
      <c r="T3802" t="s">
        <v>64</v>
      </c>
      <c r="U3802" t="s">
        <v>48</v>
      </c>
      <c r="V3802" t="s">
        <v>49</v>
      </c>
      <c r="W3802" t="s">
        <v>23502</v>
      </c>
      <c r="X3802" s="127">
        <v>31470</v>
      </c>
      <c r="Y3802" t="s">
        <v>23503</v>
      </c>
      <c r="Z3802" s="127">
        <v>44256</v>
      </c>
      <c r="AA3802" s="127">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19622</v>
      </c>
      <c r="X3803" s="127">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19623</v>
      </c>
      <c r="X3804" s="127">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19624</v>
      </c>
      <c r="X3805" s="127">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19625</v>
      </c>
      <c r="P3806" t="s">
        <v>1717</v>
      </c>
      <c r="Q3806" t="s">
        <v>701</v>
      </c>
      <c r="R3806" t="s">
        <v>23504</v>
      </c>
      <c r="S3806" s="194" t="s">
        <v>235</v>
      </c>
      <c r="T3806" t="s">
        <v>64</v>
      </c>
      <c r="U3806" t="s">
        <v>48</v>
      </c>
      <c r="V3806" t="s">
        <v>49</v>
      </c>
      <c r="W3806" t="s">
        <v>23505</v>
      </c>
      <c r="X3806" s="127">
        <v>30347</v>
      </c>
      <c r="Y3806" t="s">
        <v>23506</v>
      </c>
      <c r="Z3806" s="127">
        <v>44256</v>
      </c>
      <c r="AA3806" s="127">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19626</v>
      </c>
      <c r="X3807" s="127">
        <v>25500</v>
      </c>
      <c r="Y3807" t="s">
        <v>1229</v>
      </c>
      <c r="Z3807" s="127">
        <v>44256</v>
      </c>
      <c r="AA3807" s="127">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19627</v>
      </c>
      <c r="X3808" s="127">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19628</v>
      </c>
      <c r="X3809" s="127">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23507</v>
      </c>
      <c r="R3810" t="s">
        <v>23508</v>
      </c>
      <c r="S3810" s="194" t="s">
        <v>235</v>
      </c>
      <c r="T3810" t="s">
        <v>64</v>
      </c>
      <c r="U3810" t="s">
        <v>48</v>
      </c>
      <c r="V3810" t="s">
        <v>49</v>
      </c>
      <c r="W3810" t="s">
        <v>23509</v>
      </c>
      <c r="X3810" s="127">
        <v>31114</v>
      </c>
      <c r="Y3810" t="s">
        <v>23510</v>
      </c>
      <c r="Z3810" s="127">
        <v>44256</v>
      </c>
      <c r="AA3810" s="127">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19629</v>
      </c>
      <c r="X3811" s="127">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19630</v>
      </c>
      <c r="P3812" t="s">
        <v>76</v>
      </c>
      <c r="Q3812" t="s">
        <v>75</v>
      </c>
      <c r="R3812" t="s">
        <v>23511</v>
      </c>
      <c r="S3812" s="194" t="s">
        <v>235</v>
      </c>
      <c r="T3812" t="s">
        <v>64</v>
      </c>
      <c r="U3812" t="s">
        <v>48</v>
      </c>
      <c r="V3812" t="s">
        <v>49</v>
      </c>
      <c r="W3812" t="s">
        <v>23512</v>
      </c>
      <c r="X3812" s="127">
        <v>31264</v>
      </c>
      <c r="Y3812" t="s">
        <v>23513</v>
      </c>
      <c r="Z3812" s="127">
        <v>44522</v>
      </c>
      <c r="AA3812" s="127">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19631</v>
      </c>
      <c r="X3813" s="127">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19632</v>
      </c>
      <c r="X3814" s="127">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19633</v>
      </c>
      <c r="X3815" s="127">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19634</v>
      </c>
      <c r="P3816" t="s">
        <v>642</v>
      </c>
      <c r="Q3816" t="s">
        <v>182</v>
      </c>
      <c r="R3816" t="s">
        <v>23514</v>
      </c>
      <c r="S3816" s="194" t="s">
        <v>235</v>
      </c>
      <c r="T3816" t="s">
        <v>64</v>
      </c>
      <c r="U3816" t="s">
        <v>48</v>
      </c>
      <c r="V3816" t="s">
        <v>49</v>
      </c>
      <c r="W3816" t="s">
        <v>23515</v>
      </c>
      <c r="X3816" s="127">
        <v>27361</v>
      </c>
      <c r="Y3816" t="s">
        <v>23516</v>
      </c>
      <c r="Z3816" s="127">
        <v>44256</v>
      </c>
      <c r="AA3816" s="127">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19635</v>
      </c>
      <c r="X3817" s="127">
        <v>21429</v>
      </c>
      <c r="Y3817" t="s">
        <v>3133</v>
      </c>
      <c r="Z3817" s="127">
        <v>44256</v>
      </c>
      <c r="AA3817" s="127">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19636</v>
      </c>
      <c r="X3818" s="127">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19637</v>
      </c>
      <c r="X3819" s="127">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19638</v>
      </c>
      <c r="X3820" s="127">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19639</v>
      </c>
      <c r="X3821" s="127">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19640</v>
      </c>
      <c r="X3822" s="127">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19641</v>
      </c>
      <c r="X3823" s="127">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19642</v>
      </c>
      <c r="P3824" t="s">
        <v>1025</v>
      </c>
      <c r="Q3824" t="s">
        <v>330</v>
      </c>
      <c r="R3824" t="s">
        <v>23517</v>
      </c>
      <c r="S3824" s="194" t="s">
        <v>235</v>
      </c>
      <c r="T3824" t="s">
        <v>64</v>
      </c>
      <c r="U3824" t="s">
        <v>48</v>
      </c>
      <c r="V3824" t="s">
        <v>49</v>
      </c>
      <c r="W3824" t="s">
        <v>23518</v>
      </c>
      <c r="X3824" s="127">
        <v>25593</v>
      </c>
      <c r="Y3824" t="s">
        <v>23519</v>
      </c>
      <c r="Z3824" s="127">
        <v>44260</v>
      </c>
      <c r="AA3824" s="127">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19643</v>
      </c>
      <c r="X3825" s="127">
        <v>24815</v>
      </c>
      <c r="Y3825" t="s">
        <v>3124</v>
      </c>
      <c r="Z3825" s="127">
        <v>44251</v>
      </c>
      <c r="AA3825" s="127">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19644</v>
      </c>
      <c r="X3826" s="127">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19645</v>
      </c>
      <c r="X3827" s="127">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19646</v>
      </c>
      <c r="P3828" t="s">
        <v>13015</v>
      </c>
      <c r="Q3828" t="s">
        <v>254</v>
      </c>
      <c r="R3828" t="s">
        <v>23520</v>
      </c>
      <c r="S3828" s="194" t="s">
        <v>235</v>
      </c>
      <c r="T3828" t="s">
        <v>64</v>
      </c>
      <c r="U3828" t="s">
        <v>48</v>
      </c>
      <c r="V3828" t="s">
        <v>49</v>
      </c>
      <c r="W3828" t="s">
        <v>23521</v>
      </c>
      <c r="X3828" s="127">
        <v>30693</v>
      </c>
      <c r="Y3828" t="s">
        <v>23522</v>
      </c>
      <c r="Z3828" s="127">
        <v>44256</v>
      </c>
      <c r="AA3828" s="127">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16184</v>
      </c>
      <c r="W3829" t="s">
        <v>19647</v>
      </c>
      <c r="X3829" s="127">
        <v>21861</v>
      </c>
      <c r="Y3829" t="s">
        <v>3191</v>
      </c>
      <c r="Z3829" s="127">
        <v>44197</v>
      </c>
      <c r="AA3829" s="127">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19648</v>
      </c>
      <c r="X3830" s="127">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19649</v>
      </c>
      <c r="P3831" t="s">
        <v>4483</v>
      </c>
      <c r="Q3831" t="s">
        <v>113</v>
      </c>
      <c r="R3831" t="s">
        <v>177</v>
      </c>
      <c r="S3831" s="194" t="s">
        <v>235</v>
      </c>
      <c r="T3831" t="s">
        <v>64</v>
      </c>
      <c r="U3831" t="s">
        <v>48</v>
      </c>
      <c r="V3831" t="s">
        <v>49</v>
      </c>
      <c r="W3831" t="s">
        <v>23523</v>
      </c>
      <c r="X3831" s="127">
        <v>27775</v>
      </c>
      <c r="Y3831" t="s">
        <v>23524</v>
      </c>
      <c r="Z3831" s="127">
        <v>44256</v>
      </c>
      <c r="AA3831" s="127">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19650</v>
      </c>
      <c r="X3832" s="127">
        <v>22337</v>
      </c>
      <c r="Y3832" t="s">
        <v>3195</v>
      </c>
      <c r="Z3832" s="127">
        <v>44256</v>
      </c>
      <c r="AA3832" s="127">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19651</v>
      </c>
      <c r="X3833" s="127">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19652</v>
      </c>
      <c r="X3834" s="127">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19653</v>
      </c>
      <c r="P3835" t="s">
        <v>159</v>
      </c>
      <c r="Q3835" t="s">
        <v>182</v>
      </c>
      <c r="R3835" t="s">
        <v>23525</v>
      </c>
      <c r="S3835" s="194" t="s">
        <v>235</v>
      </c>
      <c r="T3835" t="s">
        <v>64</v>
      </c>
      <c r="U3835" t="s">
        <v>48</v>
      </c>
      <c r="V3835" t="s">
        <v>49</v>
      </c>
      <c r="W3835" t="s">
        <v>23526</v>
      </c>
      <c r="X3835" s="127">
        <v>31607</v>
      </c>
      <c r="Y3835" t="s">
        <v>23527</v>
      </c>
      <c r="Z3835" s="127">
        <v>44256</v>
      </c>
      <c r="AA3835" s="127">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19654</v>
      </c>
      <c r="X3836" s="127">
        <v>24642</v>
      </c>
      <c r="Y3836" t="s">
        <v>3206</v>
      </c>
      <c r="Z3836" s="127">
        <v>44256</v>
      </c>
      <c r="AA3836" s="127">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23528</v>
      </c>
      <c r="S3837" s="194" t="s">
        <v>235</v>
      </c>
      <c r="T3837" t="s">
        <v>64</v>
      </c>
      <c r="U3837" t="s">
        <v>48</v>
      </c>
      <c r="V3837" t="s">
        <v>49</v>
      </c>
      <c r="W3837" t="s">
        <v>23529</v>
      </c>
      <c r="X3837" s="127">
        <v>30210</v>
      </c>
      <c r="Y3837" t="s">
        <v>23530</v>
      </c>
      <c r="Z3837" s="127">
        <v>44256</v>
      </c>
      <c r="AA3837" s="127">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19655</v>
      </c>
      <c r="X3838" s="127">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94" t="s">
        <v>235</v>
      </c>
      <c r="T3839" t="s">
        <v>64</v>
      </c>
      <c r="U3839" t="s">
        <v>48</v>
      </c>
      <c r="V3839" t="s">
        <v>49</v>
      </c>
      <c r="W3839" t="s">
        <v>23531</v>
      </c>
      <c r="X3839" s="127">
        <v>29697</v>
      </c>
      <c r="Y3839" t="s">
        <v>23532</v>
      </c>
      <c r="Z3839" s="127">
        <v>44256</v>
      </c>
      <c r="AA3839" s="127">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19656</v>
      </c>
      <c r="X3840" s="127">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19657</v>
      </c>
      <c r="X3841" s="127">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19658</v>
      </c>
      <c r="P3842" t="s">
        <v>881</v>
      </c>
      <c r="Q3842" t="s">
        <v>105</v>
      </c>
      <c r="R3842" t="s">
        <v>23533</v>
      </c>
      <c r="S3842" s="194" t="s">
        <v>235</v>
      </c>
      <c r="T3842" t="s">
        <v>64</v>
      </c>
      <c r="U3842" t="s">
        <v>48</v>
      </c>
      <c r="V3842" t="s">
        <v>49</v>
      </c>
      <c r="W3842" t="s">
        <v>23534</v>
      </c>
      <c r="X3842" s="127">
        <v>31519</v>
      </c>
      <c r="Y3842" t="s">
        <v>23535</v>
      </c>
      <c r="Z3842" s="127">
        <v>44256</v>
      </c>
      <c r="AA3842" s="127">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19659</v>
      </c>
      <c r="P3843" t="s">
        <v>126</v>
      </c>
      <c r="Q3843" t="s">
        <v>111</v>
      </c>
      <c r="R3843" t="s">
        <v>23536</v>
      </c>
      <c r="S3843" s="194" t="s">
        <v>235</v>
      </c>
      <c r="T3843" t="s">
        <v>64</v>
      </c>
      <c r="U3843" t="s">
        <v>48</v>
      </c>
      <c r="V3843" t="s">
        <v>49</v>
      </c>
      <c r="W3843" t="s">
        <v>23537</v>
      </c>
      <c r="X3843" s="127">
        <v>29598</v>
      </c>
      <c r="Y3843" t="s">
        <v>23538</v>
      </c>
      <c r="Z3843" s="127">
        <v>44323</v>
      </c>
      <c r="AA3843" s="127">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19660</v>
      </c>
      <c r="X3844" s="127">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19661</v>
      </c>
      <c r="X3845" s="127">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19662</v>
      </c>
      <c r="P3846" t="s">
        <v>133</v>
      </c>
      <c r="Q3846" t="s">
        <v>325</v>
      </c>
      <c r="R3846" t="s">
        <v>23539</v>
      </c>
      <c r="S3846" s="194" t="s">
        <v>235</v>
      </c>
      <c r="T3846" t="s">
        <v>64</v>
      </c>
      <c r="U3846" t="s">
        <v>48</v>
      </c>
      <c r="V3846" t="s">
        <v>49</v>
      </c>
      <c r="W3846" t="s">
        <v>23540</v>
      </c>
      <c r="X3846" s="127">
        <v>31816</v>
      </c>
      <c r="Y3846" t="s">
        <v>23541</v>
      </c>
      <c r="Z3846" s="127">
        <v>44256</v>
      </c>
      <c r="AA3846" s="127">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19663</v>
      </c>
      <c r="X3847" s="127">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19664</v>
      </c>
      <c r="X3848" s="127">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23542</v>
      </c>
      <c r="S3849" s="194" t="s">
        <v>235</v>
      </c>
      <c r="T3849" t="s">
        <v>64</v>
      </c>
      <c r="U3849" t="s">
        <v>48</v>
      </c>
      <c r="V3849" t="s">
        <v>49</v>
      </c>
      <c r="W3849" t="s">
        <v>23543</v>
      </c>
      <c r="X3849" s="127">
        <v>29694</v>
      </c>
      <c r="Y3849" t="s">
        <v>23544</v>
      </c>
      <c r="Z3849" s="127">
        <v>44256</v>
      </c>
      <c r="AA3849" s="127">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19665</v>
      </c>
      <c r="X3850" s="127">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19666</v>
      </c>
      <c r="X3851" s="127">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19667</v>
      </c>
      <c r="X3852" s="127">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19668</v>
      </c>
      <c r="X3853" s="127">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19669</v>
      </c>
      <c r="P3854" t="s">
        <v>5177</v>
      </c>
      <c r="Q3854" t="s">
        <v>58</v>
      </c>
      <c r="R3854" t="s">
        <v>23545</v>
      </c>
      <c r="S3854" s="194" t="s">
        <v>235</v>
      </c>
      <c r="T3854" t="s">
        <v>64</v>
      </c>
      <c r="U3854" t="s">
        <v>48</v>
      </c>
      <c r="V3854" t="s">
        <v>49</v>
      </c>
      <c r="W3854" t="s">
        <v>23546</v>
      </c>
      <c r="X3854" s="127">
        <v>31601</v>
      </c>
      <c r="Y3854" t="s">
        <v>23547</v>
      </c>
      <c r="Z3854" s="127">
        <v>44501</v>
      </c>
      <c r="AA3854" s="127">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16184</v>
      </c>
      <c r="W3855" t="s">
        <v>19670</v>
      </c>
      <c r="X3855" s="127">
        <v>27437</v>
      </c>
      <c r="Y3855" t="s">
        <v>14957</v>
      </c>
      <c r="Z3855" s="127">
        <v>44501</v>
      </c>
      <c r="AA3855" s="127">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19671</v>
      </c>
      <c r="X3856" s="127">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19672</v>
      </c>
      <c r="X3857" s="127">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19673</v>
      </c>
      <c r="P3858" t="s">
        <v>182</v>
      </c>
      <c r="Q3858" t="s">
        <v>618</v>
      </c>
      <c r="R3858" t="s">
        <v>86</v>
      </c>
      <c r="S3858" s="194" t="s">
        <v>235</v>
      </c>
      <c r="T3858" t="s">
        <v>64</v>
      </c>
      <c r="U3858" t="s">
        <v>48</v>
      </c>
      <c r="V3858" t="s">
        <v>49</v>
      </c>
      <c r="W3858" t="s">
        <v>23548</v>
      </c>
      <c r="X3858" s="127">
        <v>32415</v>
      </c>
      <c r="Y3858" t="s">
        <v>23549</v>
      </c>
      <c r="Z3858" s="127">
        <v>44256</v>
      </c>
      <c r="AA3858" s="127">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19674</v>
      </c>
      <c r="X3859" s="127">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19675</v>
      </c>
      <c r="X3860" s="127">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19676</v>
      </c>
      <c r="X3861" s="127">
        <v>31605</v>
      </c>
      <c r="Y3861" t="s">
        <v>14468</v>
      </c>
      <c r="AB3861" t="s">
        <v>38</v>
      </c>
      <c r="AC3861" t="s">
        <v>39</v>
      </c>
      <c r="AD3861" t="s">
        <v>40</v>
      </c>
    </row>
    <row r="3862" spans="1:30" x14ac:dyDescent="0.25">
      <c r="A3862" t="s">
        <v>19677</v>
      </c>
      <c r="B3862" t="s">
        <v>27</v>
      </c>
      <c r="C3862" t="s">
        <v>28</v>
      </c>
      <c r="D3862" t="s">
        <v>29</v>
      </c>
      <c r="E3862" t="s">
        <v>30</v>
      </c>
      <c r="F3862" t="s">
        <v>3105</v>
      </c>
      <c r="G3862" t="s">
        <v>3106</v>
      </c>
      <c r="H3862" t="s">
        <v>6354</v>
      </c>
      <c r="I3862" t="s">
        <v>6191</v>
      </c>
      <c r="J3862" t="s">
        <v>19677</v>
      </c>
      <c r="K3862" t="s">
        <v>31</v>
      </c>
      <c r="L3862" t="s">
        <v>31</v>
      </c>
      <c r="M3862" t="s">
        <v>42</v>
      </c>
      <c r="N3862" t="s">
        <v>61</v>
      </c>
      <c r="O3862" t="s">
        <v>18690</v>
      </c>
      <c r="P3862" t="s">
        <v>254</v>
      </c>
      <c r="Q3862" t="s">
        <v>671</v>
      </c>
      <c r="R3862" t="s">
        <v>950</v>
      </c>
      <c r="S3862" s="194" t="s">
        <v>235</v>
      </c>
      <c r="T3862" t="s">
        <v>64</v>
      </c>
      <c r="U3862" t="s">
        <v>860</v>
      </c>
      <c r="V3862" t="s">
        <v>49</v>
      </c>
      <c r="W3862" t="s">
        <v>23550</v>
      </c>
      <c r="X3862" s="127">
        <v>25351</v>
      </c>
      <c r="Y3862" t="s">
        <v>23551</v>
      </c>
      <c r="Z3862" s="127">
        <v>44256</v>
      </c>
      <c r="AA3862" s="127">
        <v>44561</v>
      </c>
      <c r="AB3862" t="s">
        <v>2185</v>
      </c>
      <c r="AC3862" t="s">
        <v>6628</v>
      </c>
      <c r="AD3862" t="s">
        <v>40</v>
      </c>
    </row>
    <row r="3863" spans="1:30" x14ac:dyDescent="0.25">
      <c r="A3863" t="s">
        <v>19678</v>
      </c>
      <c r="B3863" t="s">
        <v>27</v>
      </c>
      <c r="C3863" t="s">
        <v>28</v>
      </c>
      <c r="D3863" t="s">
        <v>29</v>
      </c>
      <c r="E3863" t="s">
        <v>30</v>
      </c>
      <c r="F3863" t="s">
        <v>3105</v>
      </c>
      <c r="G3863" t="s">
        <v>3106</v>
      </c>
      <c r="H3863" t="s">
        <v>6354</v>
      </c>
      <c r="I3863" t="s">
        <v>6191</v>
      </c>
      <c r="J3863" t="s">
        <v>19678</v>
      </c>
      <c r="K3863" t="s">
        <v>31</v>
      </c>
      <c r="L3863" t="s">
        <v>31</v>
      </c>
      <c r="M3863" t="s">
        <v>42</v>
      </c>
      <c r="N3863" t="s">
        <v>61</v>
      </c>
      <c r="O3863" t="s">
        <v>18690</v>
      </c>
      <c r="P3863" t="s">
        <v>193</v>
      </c>
      <c r="Q3863" t="s">
        <v>158</v>
      </c>
      <c r="R3863" t="s">
        <v>22903</v>
      </c>
      <c r="S3863" s="194" t="s">
        <v>235</v>
      </c>
      <c r="T3863" t="s">
        <v>64</v>
      </c>
      <c r="U3863" t="s">
        <v>784</v>
      </c>
      <c r="V3863" t="s">
        <v>49</v>
      </c>
      <c r="W3863" t="s">
        <v>22904</v>
      </c>
      <c r="X3863" s="127">
        <v>33844</v>
      </c>
      <c r="Y3863" t="s">
        <v>22905</v>
      </c>
      <c r="Z3863" s="127">
        <v>44470</v>
      </c>
      <c r="AA3863" s="127">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19679</v>
      </c>
      <c r="X3864" s="127">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19680</v>
      </c>
      <c r="X3865" s="127">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19681</v>
      </c>
      <c r="X3866" s="127">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19682</v>
      </c>
      <c r="P3867" t="s">
        <v>126</v>
      </c>
      <c r="Q3867" t="s">
        <v>126</v>
      </c>
      <c r="R3867" t="s">
        <v>3097</v>
      </c>
      <c r="S3867" s="194" t="s">
        <v>235</v>
      </c>
      <c r="T3867" t="s">
        <v>41</v>
      </c>
      <c r="U3867" t="s">
        <v>48</v>
      </c>
      <c r="V3867" t="s">
        <v>49</v>
      </c>
      <c r="W3867" t="s">
        <v>23552</v>
      </c>
      <c r="X3867" s="127">
        <v>28245</v>
      </c>
      <c r="Y3867" t="s">
        <v>23553</v>
      </c>
      <c r="Z3867" s="127">
        <v>44256</v>
      </c>
      <c r="AA3867" s="127">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19683</v>
      </c>
      <c r="X3868" s="127">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23554</v>
      </c>
      <c r="S3869" s="194" t="s">
        <v>235</v>
      </c>
      <c r="T3869" t="s">
        <v>766</v>
      </c>
      <c r="U3869" t="s">
        <v>37</v>
      </c>
      <c r="V3869" t="s">
        <v>49</v>
      </c>
      <c r="W3869" t="s">
        <v>23555</v>
      </c>
      <c r="X3869" s="127">
        <v>28811</v>
      </c>
      <c r="Y3869" t="s">
        <v>23556</v>
      </c>
      <c r="Z3869" s="127">
        <v>44197</v>
      </c>
      <c r="AA3869" s="127">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19684</v>
      </c>
      <c r="X3870" s="127">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19685</v>
      </c>
      <c r="X3871" s="127">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19686</v>
      </c>
      <c r="X3872" s="127">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19687</v>
      </c>
      <c r="X3873" s="127">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19688</v>
      </c>
      <c r="X3874" s="127">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19689</v>
      </c>
      <c r="X3875" s="127">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19690</v>
      </c>
      <c r="X3876" s="127">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19691</v>
      </c>
      <c r="X3877" s="127">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19692</v>
      </c>
      <c r="X3878" s="127">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19693</v>
      </c>
      <c r="X3879" s="127">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19694</v>
      </c>
      <c r="X3880" s="127">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19695</v>
      </c>
      <c r="X3881" s="127">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19696</v>
      </c>
      <c r="X3882" s="127">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19697</v>
      </c>
      <c r="X3883" s="127">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19698</v>
      </c>
      <c r="X3884" s="127">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19699</v>
      </c>
      <c r="X3885" s="127">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19700</v>
      </c>
      <c r="X3886" s="127">
        <v>23585</v>
      </c>
      <c r="Y3886" t="s">
        <v>3322</v>
      </c>
      <c r="Z3886" s="127">
        <v>43525</v>
      </c>
      <c r="AA3886" s="127">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19701</v>
      </c>
      <c r="X3887" s="127">
        <v>23994</v>
      </c>
      <c r="Y3887" t="s">
        <v>3325</v>
      </c>
      <c r="Z3887" s="127">
        <v>43374</v>
      </c>
      <c r="AA3887" s="127">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19704</v>
      </c>
      <c r="X3888" s="127">
        <v>22563</v>
      </c>
      <c r="Y3888" t="s">
        <v>3347</v>
      </c>
      <c r="Z3888" s="127">
        <v>44256</v>
      </c>
      <c r="AA3888" s="127">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19702</v>
      </c>
      <c r="X3889" s="127">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19722</v>
      </c>
      <c r="X3890" s="127">
        <v>26371</v>
      </c>
      <c r="Y3890" t="s">
        <v>3395</v>
      </c>
      <c r="Z3890" s="127">
        <v>44256</v>
      </c>
      <c r="AA3890" s="127">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19731</v>
      </c>
      <c r="X3891" s="127">
        <v>21520</v>
      </c>
      <c r="Y3891" t="s">
        <v>3338</v>
      </c>
      <c r="Z3891" s="127">
        <v>44256</v>
      </c>
      <c r="AA3891" s="127">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19734</v>
      </c>
      <c r="X3892" s="127">
        <v>23315</v>
      </c>
      <c r="Y3892" t="s">
        <v>3342</v>
      </c>
      <c r="Z3892" s="127">
        <v>44256</v>
      </c>
      <c r="AA3892" s="127">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19737</v>
      </c>
      <c r="X3893" s="127">
        <v>21752</v>
      </c>
      <c r="Y3893" t="s">
        <v>3426</v>
      </c>
      <c r="Z3893" s="127">
        <v>44256</v>
      </c>
      <c r="AA3893" s="127">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19703</v>
      </c>
      <c r="P3894" t="s">
        <v>62</v>
      </c>
      <c r="Q3894" t="s">
        <v>67</v>
      </c>
      <c r="R3894" t="s">
        <v>23557</v>
      </c>
      <c r="S3894" s="194" t="s">
        <v>235</v>
      </c>
      <c r="T3894" t="s">
        <v>64</v>
      </c>
      <c r="U3894" t="s">
        <v>48</v>
      </c>
      <c r="V3894" t="s">
        <v>49</v>
      </c>
      <c r="W3894" t="s">
        <v>23558</v>
      </c>
      <c r="X3894" s="127">
        <v>28047</v>
      </c>
      <c r="Y3894" t="s">
        <v>23559</v>
      </c>
      <c r="Z3894" s="127">
        <v>44256</v>
      </c>
      <c r="AA3894" s="127">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19704</v>
      </c>
      <c r="X3895" s="127">
        <v>22563</v>
      </c>
      <c r="Y3895" t="s">
        <v>3347</v>
      </c>
      <c r="Z3895" s="127">
        <v>44256</v>
      </c>
      <c r="AA3895" s="127">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19705</v>
      </c>
      <c r="X3896" s="127">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19706</v>
      </c>
      <c r="X3897" s="127">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19707</v>
      </c>
      <c r="X3898" s="127">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19708</v>
      </c>
      <c r="X3899" s="127">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19709</v>
      </c>
      <c r="X3900" s="127">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23560</v>
      </c>
      <c r="S3901" s="194" t="s">
        <v>235</v>
      </c>
      <c r="T3901" t="s">
        <v>64</v>
      </c>
      <c r="U3901" t="s">
        <v>48</v>
      </c>
      <c r="V3901" t="s">
        <v>49</v>
      </c>
      <c r="W3901" t="s">
        <v>23561</v>
      </c>
      <c r="X3901" s="127">
        <v>33088</v>
      </c>
      <c r="Y3901" t="s">
        <v>23562</v>
      </c>
      <c r="Z3901" s="127">
        <v>44256</v>
      </c>
      <c r="AA3901" s="127">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19710</v>
      </c>
      <c r="X3902" s="127">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19711</v>
      </c>
      <c r="X3903" s="127">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23563</v>
      </c>
      <c r="S3904" s="194" t="s">
        <v>235</v>
      </c>
      <c r="T3904" t="s">
        <v>64</v>
      </c>
      <c r="U3904" t="s">
        <v>48</v>
      </c>
      <c r="V3904" t="s">
        <v>49</v>
      </c>
      <c r="W3904" t="s">
        <v>23564</v>
      </c>
      <c r="X3904" s="127">
        <v>32101</v>
      </c>
      <c r="Y3904" t="s">
        <v>23565</v>
      </c>
      <c r="Z3904" s="127">
        <v>44256</v>
      </c>
      <c r="AA3904" s="127">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17426</v>
      </c>
      <c r="W3905" t="s">
        <v>19712</v>
      </c>
      <c r="X3905" s="127">
        <v>22295</v>
      </c>
      <c r="Y3905" t="s">
        <v>3374</v>
      </c>
      <c r="Z3905" s="127">
        <v>44399</v>
      </c>
      <c r="AA3905" s="127">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19713</v>
      </c>
      <c r="P3906" t="s">
        <v>63</v>
      </c>
      <c r="Q3906" t="s">
        <v>60</v>
      </c>
      <c r="R3906" t="s">
        <v>23566</v>
      </c>
      <c r="S3906" s="194" t="s">
        <v>235</v>
      </c>
      <c r="T3906" t="s">
        <v>64</v>
      </c>
      <c r="U3906" t="s">
        <v>48</v>
      </c>
      <c r="V3906" t="s">
        <v>49</v>
      </c>
      <c r="W3906" t="s">
        <v>23567</v>
      </c>
      <c r="X3906" s="127">
        <v>27014</v>
      </c>
      <c r="Y3906" t="s">
        <v>23568</v>
      </c>
      <c r="Z3906" s="127">
        <v>44399</v>
      </c>
      <c r="AA3906" s="127">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19714</v>
      </c>
      <c r="X3907" s="127">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19715</v>
      </c>
      <c r="P3908" t="s">
        <v>1065</v>
      </c>
      <c r="Q3908" t="s">
        <v>23569</v>
      </c>
      <c r="R3908" t="s">
        <v>23570</v>
      </c>
      <c r="S3908" s="194" t="s">
        <v>235</v>
      </c>
      <c r="T3908" t="s">
        <v>64</v>
      </c>
      <c r="U3908" t="s">
        <v>48</v>
      </c>
      <c r="V3908" t="s">
        <v>49</v>
      </c>
      <c r="W3908" t="s">
        <v>23571</v>
      </c>
      <c r="X3908" s="127">
        <v>32041</v>
      </c>
      <c r="Y3908" t="s">
        <v>23572</v>
      </c>
      <c r="Z3908" s="127">
        <v>44256</v>
      </c>
      <c r="AA3908" s="127">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19716</v>
      </c>
      <c r="X3909" s="127">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19717</v>
      </c>
      <c r="P3910" t="s">
        <v>610</v>
      </c>
      <c r="Q3910" t="s">
        <v>289</v>
      </c>
      <c r="R3910" t="s">
        <v>23573</v>
      </c>
      <c r="S3910" s="194" t="s">
        <v>235</v>
      </c>
      <c r="T3910" t="s">
        <v>64</v>
      </c>
      <c r="U3910" t="s">
        <v>48</v>
      </c>
      <c r="V3910" t="s">
        <v>49</v>
      </c>
      <c r="W3910" t="s">
        <v>23574</v>
      </c>
      <c r="X3910" s="127">
        <v>29213</v>
      </c>
      <c r="Y3910" t="s">
        <v>23575</v>
      </c>
      <c r="Z3910" s="127">
        <v>44256</v>
      </c>
      <c r="AA3910" s="127">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19718</v>
      </c>
      <c r="X3911" s="127">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19719</v>
      </c>
      <c r="X3912" s="127">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19720</v>
      </c>
      <c r="X3913" s="127">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19721</v>
      </c>
      <c r="P3914" t="s">
        <v>911</v>
      </c>
      <c r="Q3914" t="s">
        <v>71</v>
      </c>
      <c r="R3914" t="s">
        <v>23576</v>
      </c>
      <c r="S3914" s="194" t="s">
        <v>235</v>
      </c>
      <c r="T3914" t="s">
        <v>64</v>
      </c>
      <c r="U3914" t="s">
        <v>48</v>
      </c>
      <c r="V3914" t="s">
        <v>49</v>
      </c>
      <c r="W3914" t="s">
        <v>23577</v>
      </c>
      <c r="X3914" s="127">
        <v>30583</v>
      </c>
      <c r="Y3914" t="s">
        <v>23578</v>
      </c>
      <c r="Z3914" s="127">
        <v>44256</v>
      </c>
      <c r="AA3914" s="127">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19722</v>
      </c>
      <c r="X3915" s="127">
        <v>26371</v>
      </c>
      <c r="Y3915" t="s">
        <v>3395</v>
      </c>
      <c r="Z3915" s="127">
        <v>44256</v>
      </c>
      <c r="AA3915" s="127">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19723</v>
      </c>
      <c r="X3916" s="127">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19724</v>
      </c>
      <c r="P3917" t="s">
        <v>341</v>
      </c>
      <c r="Q3917" t="s">
        <v>265</v>
      </c>
      <c r="R3917" t="s">
        <v>6500</v>
      </c>
      <c r="S3917" s="194" t="s">
        <v>235</v>
      </c>
      <c r="T3917" t="s">
        <v>64</v>
      </c>
      <c r="U3917" t="s">
        <v>784</v>
      </c>
      <c r="V3917" t="s">
        <v>49</v>
      </c>
      <c r="W3917" t="s">
        <v>23378</v>
      </c>
      <c r="X3917" s="127">
        <v>31834</v>
      </c>
      <c r="Y3917" t="s">
        <v>23379</v>
      </c>
      <c r="Z3917" s="127">
        <v>44309</v>
      </c>
      <c r="AA3917" s="127">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19725</v>
      </c>
      <c r="X3918" s="127">
        <v>21624</v>
      </c>
      <c r="Y3918" t="s">
        <v>3400</v>
      </c>
      <c r="Z3918" s="127">
        <v>44256</v>
      </c>
      <c r="AA3918" s="127">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19726</v>
      </c>
      <c r="X3919" s="127">
        <v>24680</v>
      </c>
      <c r="Y3919" t="s">
        <v>3404</v>
      </c>
      <c r="Z3919" s="127">
        <v>44197</v>
      </c>
      <c r="AA3919" s="127">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19727</v>
      </c>
      <c r="P3920" t="s">
        <v>58</v>
      </c>
      <c r="Q3920" t="s">
        <v>858</v>
      </c>
      <c r="R3920" t="s">
        <v>23579</v>
      </c>
      <c r="S3920" s="194" t="s">
        <v>235</v>
      </c>
      <c r="T3920" t="s">
        <v>64</v>
      </c>
      <c r="U3920" t="s">
        <v>48</v>
      </c>
      <c r="V3920" t="s">
        <v>49</v>
      </c>
      <c r="W3920" t="s">
        <v>23580</v>
      </c>
      <c r="X3920" s="127">
        <v>27388</v>
      </c>
      <c r="Y3920" t="s">
        <v>23581</v>
      </c>
      <c r="Z3920" s="127">
        <v>44256</v>
      </c>
      <c r="AA3920" s="127">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19728</v>
      </c>
      <c r="X3921" s="127">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19729</v>
      </c>
      <c r="X3922" s="127">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19730</v>
      </c>
      <c r="P3923" t="s">
        <v>106</v>
      </c>
      <c r="Q3923" t="s">
        <v>752</v>
      </c>
      <c r="R3923" t="s">
        <v>23365</v>
      </c>
      <c r="S3923" s="194" t="s">
        <v>235</v>
      </c>
      <c r="T3923" t="s">
        <v>64</v>
      </c>
      <c r="U3923" t="s">
        <v>48</v>
      </c>
      <c r="V3923" t="s">
        <v>49</v>
      </c>
      <c r="W3923" t="s">
        <v>23582</v>
      </c>
      <c r="X3923" s="127">
        <v>27654</v>
      </c>
      <c r="Y3923" t="s">
        <v>23583</v>
      </c>
      <c r="Z3923" s="127">
        <v>44256</v>
      </c>
      <c r="AA3923" s="127">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19731</v>
      </c>
      <c r="X3924" s="127">
        <v>21520</v>
      </c>
      <c r="Y3924" t="s">
        <v>3338</v>
      </c>
      <c r="Z3924" s="127">
        <v>44256</v>
      </c>
      <c r="AA3924" s="127">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19732</v>
      </c>
      <c r="X3925" s="127">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19733</v>
      </c>
      <c r="P3926" t="s">
        <v>250</v>
      </c>
      <c r="Q3926" t="s">
        <v>484</v>
      </c>
      <c r="R3926" t="s">
        <v>23584</v>
      </c>
      <c r="S3926" s="194" t="s">
        <v>235</v>
      </c>
      <c r="T3926" t="s">
        <v>64</v>
      </c>
      <c r="U3926" t="s">
        <v>48</v>
      </c>
      <c r="V3926" t="s">
        <v>49</v>
      </c>
      <c r="W3926" t="s">
        <v>23585</v>
      </c>
      <c r="X3926" s="127">
        <v>30308</v>
      </c>
      <c r="Y3926" t="s">
        <v>23586</v>
      </c>
      <c r="Z3926" s="127">
        <v>44335</v>
      </c>
      <c r="AA3926" s="127">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19734</v>
      </c>
      <c r="X3927" s="127">
        <v>23315</v>
      </c>
      <c r="Y3927" t="s">
        <v>3342</v>
      </c>
      <c r="Z3927" s="127">
        <v>44256</v>
      </c>
      <c r="AA3927" s="127">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19735</v>
      </c>
      <c r="X3928" s="127">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19736</v>
      </c>
      <c r="X3929" s="127">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19737</v>
      </c>
      <c r="X3930" s="127">
        <v>21752</v>
      </c>
      <c r="Y3930" t="s">
        <v>3426</v>
      </c>
      <c r="Z3930" s="127">
        <v>44256</v>
      </c>
      <c r="AA3930" s="127">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19738</v>
      </c>
      <c r="P3931" t="s">
        <v>164</v>
      </c>
      <c r="Q3931" t="s">
        <v>946</v>
      </c>
      <c r="R3931" t="s">
        <v>801</v>
      </c>
      <c r="S3931" s="194" t="s">
        <v>235</v>
      </c>
      <c r="T3931" t="s">
        <v>64</v>
      </c>
      <c r="U3931" t="s">
        <v>48</v>
      </c>
      <c r="V3931" t="s">
        <v>49</v>
      </c>
      <c r="W3931" t="s">
        <v>23587</v>
      </c>
      <c r="X3931" s="127">
        <v>25935</v>
      </c>
      <c r="Y3931" t="s">
        <v>23588</v>
      </c>
      <c r="Z3931" s="127">
        <v>44256</v>
      </c>
      <c r="AA3931" s="127">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19739</v>
      </c>
      <c r="X3932" s="127">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19740</v>
      </c>
      <c r="X3933" s="127">
        <v>26579</v>
      </c>
      <c r="Y3933" t="s">
        <v>3433</v>
      </c>
      <c r="Z3933" s="127">
        <v>44197</v>
      </c>
      <c r="AA3933" s="127">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19741</v>
      </c>
      <c r="P3934" t="s">
        <v>150</v>
      </c>
      <c r="Q3934" t="s">
        <v>378</v>
      </c>
      <c r="R3934" t="s">
        <v>23589</v>
      </c>
      <c r="S3934" s="194" t="s">
        <v>235</v>
      </c>
      <c r="T3934" t="s">
        <v>64</v>
      </c>
      <c r="U3934" t="s">
        <v>48</v>
      </c>
      <c r="V3934" t="s">
        <v>49</v>
      </c>
      <c r="W3934" t="s">
        <v>23590</v>
      </c>
      <c r="X3934" s="127">
        <v>24985</v>
      </c>
      <c r="Y3934" t="s">
        <v>23591</v>
      </c>
      <c r="Z3934" s="127">
        <v>44256</v>
      </c>
      <c r="AA3934" s="127">
        <v>44561</v>
      </c>
      <c r="AB3934" t="s">
        <v>302</v>
      </c>
      <c r="AC3934" t="s">
        <v>6628</v>
      </c>
      <c r="AD3934" t="s">
        <v>40</v>
      </c>
    </row>
    <row r="3935" spans="1:30" x14ac:dyDescent="0.25">
      <c r="A3935" t="s">
        <v>19742</v>
      </c>
      <c r="B3935" t="s">
        <v>27</v>
      </c>
      <c r="C3935" t="s">
        <v>28</v>
      </c>
      <c r="D3935" t="s">
        <v>29</v>
      </c>
      <c r="E3935" t="s">
        <v>30</v>
      </c>
      <c r="F3935" t="s">
        <v>3318</v>
      </c>
      <c r="G3935" t="s">
        <v>3319</v>
      </c>
      <c r="H3935" t="s">
        <v>6354</v>
      </c>
      <c r="I3935" t="s">
        <v>6196</v>
      </c>
      <c r="J3935" t="s">
        <v>19742</v>
      </c>
      <c r="K3935" t="s">
        <v>31</v>
      </c>
      <c r="L3935" t="s">
        <v>31</v>
      </c>
      <c r="M3935" t="s">
        <v>42</v>
      </c>
      <c r="N3935" t="s">
        <v>61</v>
      </c>
      <c r="O3935" t="s">
        <v>18690</v>
      </c>
      <c r="P3935" t="s">
        <v>23446</v>
      </c>
      <c r="Q3935" t="s">
        <v>927</v>
      </c>
      <c r="R3935" t="s">
        <v>181</v>
      </c>
      <c r="S3935" s="194" t="s">
        <v>235</v>
      </c>
      <c r="T3935" t="s">
        <v>64</v>
      </c>
      <c r="U3935" t="s">
        <v>860</v>
      </c>
      <c r="V3935" t="s">
        <v>49</v>
      </c>
      <c r="W3935" t="s">
        <v>23592</v>
      </c>
      <c r="X3935" s="127">
        <v>29565</v>
      </c>
      <c r="Y3935" t="s">
        <v>23593</v>
      </c>
      <c r="Z3935" s="127">
        <v>44256</v>
      </c>
      <c r="AA3935" s="127">
        <v>44561</v>
      </c>
      <c r="AB3935" t="s">
        <v>2185</v>
      </c>
      <c r="AC3935" t="s">
        <v>6628</v>
      </c>
      <c r="AD3935" t="s">
        <v>40</v>
      </c>
    </row>
    <row r="3936" spans="1:30" x14ac:dyDescent="0.25">
      <c r="A3936" t="s">
        <v>19743</v>
      </c>
      <c r="B3936" t="s">
        <v>27</v>
      </c>
      <c r="C3936" t="s">
        <v>28</v>
      </c>
      <c r="D3936" t="s">
        <v>29</v>
      </c>
      <c r="E3936" t="s">
        <v>30</v>
      </c>
      <c r="F3936" t="s">
        <v>3318</v>
      </c>
      <c r="G3936" t="s">
        <v>3319</v>
      </c>
      <c r="H3936" t="s">
        <v>6354</v>
      </c>
      <c r="I3936" t="s">
        <v>6196</v>
      </c>
      <c r="J3936" t="s">
        <v>19743</v>
      </c>
      <c r="K3936" t="s">
        <v>31</v>
      </c>
      <c r="L3936" t="s">
        <v>31</v>
      </c>
      <c r="M3936" t="s">
        <v>42</v>
      </c>
      <c r="N3936" t="s">
        <v>61</v>
      </c>
      <c r="O3936" t="s">
        <v>18690</v>
      </c>
      <c r="P3936" t="s">
        <v>138</v>
      </c>
      <c r="Q3936" t="s">
        <v>310</v>
      </c>
      <c r="R3936" t="s">
        <v>271</v>
      </c>
      <c r="S3936" s="194" t="s">
        <v>235</v>
      </c>
      <c r="T3936" t="s">
        <v>64</v>
      </c>
      <c r="U3936" t="s">
        <v>860</v>
      </c>
      <c r="V3936" t="s">
        <v>49</v>
      </c>
      <c r="W3936" t="s">
        <v>23594</v>
      </c>
      <c r="X3936" s="127">
        <v>29146</v>
      </c>
      <c r="Y3936" t="s">
        <v>23595</v>
      </c>
      <c r="Z3936" s="127">
        <v>44256</v>
      </c>
      <c r="AA3936" s="127">
        <v>44561</v>
      </c>
      <c r="AB3936" t="s">
        <v>2185</v>
      </c>
      <c r="AC3936" t="s">
        <v>6628</v>
      </c>
      <c r="AD3936" t="s">
        <v>40</v>
      </c>
    </row>
    <row r="3937" spans="1:30" x14ac:dyDescent="0.25">
      <c r="A3937" t="s">
        <v>19744</v>
      </c>
      <c r="B3937" t="s">
        <v>27</v>
      </c>
      <c r="C3937" t="s">
        <v>28</v>
      </c>
      <c r="D3937" t="s">
        <v>29</v>
      </c>
      <c r="E3937" t="s">
        <v>30</v>
      </c>
      <c r="F3937" t="s">
        <v>3318</v>
      </c>
      <c r="G3937" t="s">
        <v>3319</v>
      </c>
      <c r="H3937" t="s">
        <v>6354</v>
      </c>
      <c r="I3937" t="s">
        <v>6196</v>
      </c>
      <c r="J3937" t="s">
        <v>19744</v>
      </c>
      <c r="K3937" t="s">
        <v>31</v>
      </c>
      <c r="L3937" t="s">
        <v>31</v>
      </c>
      <c r="M3937" t="s">
        <v>42</v>
      </c>
      <c r="N3937" t="s">
        <v>61</v>
      </c>
      <c r="O3937" t="s">
        <v>18690</v>
      </c>
      <c r="P3937" t="s">
        <v>972</v>
      </c>
      <c r="Q3937" t="s">
        <v>75</v>
      </c>
      <c r="R3937" t="s">
        <v>23596</v>
      </c>
      <c r="S3937" s="194" t="s">
        <v>235</v>
      </c>
      <c r="T3937" t="s">
        <v>64</v>
      </c>
      <c r="U3937" t="s">
        <v>6399</v>
      </c>
      <c r="V3937" t="s">
        <v>49</v>
      </c>
      <c r="W3937" t="s">
        <v>23597</v>
      </c>
      <c r="X3937" s="127">
        <v>30504</v>
      </c>
      <c r="Y3937" t="s">
        <v>23598</v>
      </c>
      <c r="Z3937" s="127">
        <v>44256</v>
      </c>
      <c r="AA3937" s="127">
        <v>44561</v>
      </c>
      <c r="AB3937" t="s">
        <v>2185</v>
      </c>
      <c r="AC3937" t="s">
        <v>6628</v>
      </c>
      <c r="AD3937" t="s">
        <v>40</v>
      </c>
    </row>
    <row r="3938" spans="1:30" x14ac:dyDescent="0.25">
      <c r="A3938" t="s">
        <v>19745</v>
      </c>
      <c r="B3938" t="s">
        <v>27</v>
      </c>
      <c r="C3938" t="s">
        <v>28</v>
      </c>
      <c r="D3938" t="s">
        <v>29</v>
      </c>
      <c r="E3938" t="s">
        <v>30</v>
      </c>
      <c r="F3938" t="s">
        <v>3318</v>
      </c>
      <c r="G3938" t="s">
        <v>3319</v>
      </c>
      <c r="H3938" t="s">
        <v>6354</v>
      </c>
      <c r="I3938" t="s">
        <v>6196</v>
      </c>
      <c r="J3938" t="s">
        <v>19745</v>
      </c>
      <c r="K3938" t="s">
        <v>31</v>
      </c>
      <c r="L3938" t="s">
        <v>31</v>
      </c>
      <c r="M3938" t="s">
        <v>42</v>
      </c>
      <c r="N3938" t="s">
        <v>61</v>
      </c>
      <c r="O3938" t="s">
        <v>18690</v>
      </c>
      <c r="P3938" t="s">
        <v>23599</v>
      </c>
      <c r="Q3938" t="s">
        <v>106</v>
      </c>
      <c r="R3938" t="s">
        <v>23600</v>
      </c>
      <c r="S3938" s="194" t="s">
        <v>235</v>
      </c>
      <c r="T3938" t="s">
        <v>64</v>
      </c>
      <c r="U3938" t="s">
        <v>6399</v>
      </c>
      <c r="V3938" t="s">
        <v>49</v>
      </c>
      <c r="W3938" t="s">
        <v>23601</v>
      </c>
      <c r="X3938" s="127">
        <v>29785</v>
      </c>
      <c r="Y3938" t="s">
        <v>23602</v>
      </c>
      <c r="Z3938" s="127">
        <v>44256</v>
      </c>
      <c r="AA3938" s="127">
        <v>44561</v>
      </c>
      <c r="AB3938" t="s">
        <v>2185</v>
      </c>
      <c r="AC3938" t="s">
        <v>6628</v>
      </c>
      <c r="AD3938" t="s">
        <v>40</v>
      </c>
    </row>
    <row r="3939" spans="1:30" x14ac:dyDescent="0.25">
      <c r="A3939" t="s">
        <v>19746</v>
      </c>
      <c r="B3939" t="s">
        <v>27</v>
      </c>
      <c r="C3939" t="s">
        <v>28</v>
      </c>
      <c r="D3939" t="s">
        <v>29</v>
      </c>
      <c r="E3939" t="s">
        <v>30</v>
      </c>
      <c r="F3939" t="s">
        <v>3318</v>
      </c>
      <c r="G3939" t="s">
        <v>3319</v>
      </c>
      <c r="H3939" t="s">
        <v>6354</v>
      </c>
      <c r="I3939" t="s">
        <v>6196</v>
      </c>
      <c r="J3939" t="s">
        <v>19746</v>
      </c>
      <c r="K3939" t="s">
        <v>31</v>
      </c>
      <c r="L3939" t="s">
        <v>31</v>
      </c>
      <c r="M3939" t="s">
        <v>42</v>
      </c>
      <c r="N3939" t="s">
        <v>61</v>
      </c>
      <c r="O3939" t="s">
        <v>18690</v>
      </c>
      <c r="P3939" t="s">
        <v>75</v>
      </c>
      <c r="Q3939" t="s">
        <v>22145</v>
      </c>
      <c r="R3939" t="s">
        <v>23603</v>
      </c>
      <c r="S3939" s="194" t="s">
        <v>235</v>
      </c>
      <c r="T3939" t="s">
        <v>64</v>
      </c>
      <c r="U3939" t="s">
        <v>4715</v>
      </c>
      <c r="V3939" t="s">
        <v>49</v>
      </c>
      <c r="W3939" t="s">
        <v>23604</v>
      </c>
      <c r="X3939" s="127">
        <v>28745</v>
      </c>
      <c r="Y3939" t="s">
        <v>23605</v>
      </c>
      <c r="Z3939" s="127">
        <v>44256</v>
      </c>
      <c r="AA3939" s="127">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19747</v>
      </c>
      <c r="X3940" s="127">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19748</v>
      </c>
      <c r="X3941" s="127">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19749</v>
      </c>
      <c r="X3942" s="127">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19750</v>
      </c>
      <c r="X3943" s="127">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23606</v>
      </c>
      <c r="S3944" s="194" t="s">
        <v>235</v>
      </c>
      <c r="T3944" t="s">
        <v>766</v>
      </c>
      <c r="U3944" t="s">
        <v>37</v>
      </c>
      <c r="V3944" t="s">
        <v>49</v>
      </c>
      <c r="W3944" t="s">
        <v>23607</v>
      </c>
      <c r="X3944" s="127">
        <v>33996</v>
      </c>
      <c r="Y3944" t="s">
        <v>23608</v>
      </c>
      <c r="Z3944" s="127">
        <v>44197</v>
      </c>
      <c r="AA3944" s="127">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19751</v>
      </c>
      <c r="X3945" s="127">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23609</v>
      </c>
      <c r="R3946" t="s">
        <v>702</v>
      </c>
      <c r="S3946" s="194" t="s">
        <v>235</v>
      </c>
      <c r="T3946" t="s">
        <v>192</v>
      </c>
      <c r="U3946" t="s">
        <v>37</v>
      </c>
      <c r="V3946" t="s">
        <v>49</v>
      </c>
      <c r="W3946" t="s">
        <v>23610</v>
      </c>
      <c r="X3946" s="127">
        <v>30184</v>
      </c>
      <c r="Y3946" t="s">
        <v>23611</v>
      </c>
      <c r="Z3946" s="127">
        <v>44197</v>
      </c>
      <c r="AA3946" s="127">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19752</v>
      </c>
      <c r="X3947" s="127">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19753</v>
      </c>
      <c r="X3948" s="127">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19754</v>
      </c>
      <c r="X3949" s="127">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19755</v>
      </c>
      <c r="X3950" s="127">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19756</v>
      </c>
      <c r="X3951" s="127">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19757</v>
      </c>
      <c r="X3952" s="127">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19758</v>
      </c>
      <c r="X3953" s="127">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19759</v>
      </c>
      <c r="X3954" s="127">
        <v>21725</v>
      </c>
      <c r="Y3954" t="s">
        <v>3479</v>
      </c>
      <c r="AB3954" t="s">
        <v>38</v>
      </c>
      <c r="AC3954" t="s">
        <v>95</v>
      </c>
      <c r="AD3954" t="s">
        <v>40</v>
      </c>
    </row>
    <row r="3955" spans="1:30" x14ac:dyDescent="0.25">
      <c r="A3955" t="s">
        <v>19760</v>
      </c>
      <c r="B3955" t="s">
        <v>27</v>
      </c>
      <c r="C3955" t="s">
        <v>28</v>
      </c>
      <c r="D3955" t="s">
        <v>29</v>
      </c>
      <c r="E3955" t="s">
        <v>30</v>
      </c>
      <c r="F3955" t="s">
        <v>3318</v>
      </c>
      <c r="G3955" t="s">
        <v>3319</v>
      </c>
      <c r="H3955" t="s">
        <v>6354</v>
      </c>
      <c r="I3955" t="s">
        <v>6196</v>
      </c>
      <c r="J3955" t="s">
        <v>19760</v>
      </c>
      <c r="K3955" t="s">
        <v>773</v>
      </c>
      <c r="L3955" t="s">
        <v>6405</v>
      </c>
      <c r="M3955" t="s">
        <v>16105</v>
      </c>
      <c r="N3955" t="s">
        <v>61</v>
      </c>
      <c r="O3955" t="s">
        <v>16096</v>
      </c>
      <c r="P3955" t="s">
        <v>331</v>
      </c>
      <c r="Q3955" t="s">
        <v>68</v>
      </c>
      <c r="R3955" t="s">
        <v>635</v>
      </c>
      <c r="S3955" s="194" t="s">
        <v>235</v>
      </c>
      <c r="T3955" t="s">
        <v>775</v>
      </c>
      <c r="U3955" t="s">
        <v>776</v>
      </c>
      <c r="V3955" t="s">
        <v>49</v>
      </c>
      <c r="W3955" t="s">
        <v>23612</v>
      </c>
      <c r="X3955" s="127">
        <v>30510</v>
      </c>
      <c r="Y3955" t="s">
        <v>258</v>
      </c>
      <c r="Z3955" s="127">
        <v>44197</v>
      </c>
      <c r="AA3955" s="127">
        <v>44561</v>
      </c>
      <c r="AB3955" t="s">
        <v>119</v>
      </c>
      <c r="AC3955" t="s">
        <v>777</v>
      </c>
      <c r="AD3955" t="s">
        <v>40</v>
      </c>
    </row>
    <row r="3956" spans="1:30" x14ac:dyDescent="0.25">
      <c r="A3956" t="s">
        <v>19761</v>
      </c>
      <c r="B3956" t="s">
        <v>27</v>
      </c>
      <c r="C3956" t="s">
        <v>28</v>
      </c>
      <c r="D3956" t="s">
        <v>29</v>
      </c>
      <c r="E3956" t="s">
        <v>30</v>
      </c>
      <c r="F3956" t="s">
        <v>3318</v>
      </c>
      <c r="G3956" t="s">
        <v>3319</v>
      </c>
      <c r="H3956" t="s">
        <v>6354</v>
      </c>
      <c r="I3956" t="s">
        <v>6196</v>
      </c>
      <c r="J3956" t="s">
        <v>19761</v>
      </c>
      <c r="K3956" t="s">
        <v>773</v>
      </c>
      <c r="L3956" t="s">
        <v>6405</v>
      </c>
      <c r="M3956" t="s">
        <v>16110</v>
      </c>
      <c r="N3956" t="s">
        <v>61</v>
      </c>
      <c r="O3956" t="s">
        <v>16111</v>
      </c>
      <c r="P3956" t="s">
        <v>132</v>
      </c>
      <c r="Q3956" t="s">
        <v>150</v>
      </c>
      <c r="R3956" t="s">
        <v>638</v>
      </c>
      <c r="S3956" s="194" t="s">
        <v>235</v>
      </c>
      <c r="T3956" t="s">
        <v>775</v>
      </c>
      <c r="U3956" t="s">
        <v>776</v>
      </c>
      <c r="V3956" t="s">
        <v>49</v>
      </c>
      <c r="W3956" t="s">
        <v>23613</v>
      </c>
      <c r="X3956" s="127">
        <v>32783</v>
      </c>
      <c r="Y3956" t="s">
        <v>23614</v>
      </c>
      <c r="Z3956" s="127">
        <v>44409</v>
      </c>
      <c r="AA3956" s="127">
        <v>44561</v>
      </c>
      <c r="AB3956" t="s">
        <v>119</v>
      </c>
      <c r="AC3956" t="s">
        <v>777</v>
      </c>
      <c r="AD3956" t="s">
        <v>40</v>
      </c>
    </row>
    <row r="3957" spans="1:30" x14ac:dyDescent="0.25">
      <c r="A3957" t="s">
        <v>19762</v>
      </c>
      <c r="B3957" t="s">
        <v>27</v>
      </c>
      <c r="C3957" t="s">
        <v>28</v>
      </c>
      <c r="D3957" t="s">
        <v>29</v>
      </c>
      <c r="E3957" t="s">
        <v>30</v>
      </c>
      <c r="F3957" t="s">
        <v>3318</v>
      </c>
      <c r="G3957" t="s">
        <v>3319</v>
      </c>
      <c r="H3957" t="s">
        <v>6354</v>
      </c>
      <c r="I3957" t="s">
        <v>6196</v>
      </c>
      <c r="J3957" t="s">
        <v>19762</v>
      </c>
      <c r="K3957" t="s">
        <v>773</v>
      </c>
      <c r="L3957" t="s">
        <v>6405</v>
      </c>
      <c r="M3957" t="s">
        <v>16114</v>
      </c>
      <c r="N3957" t="s">
        <v>61</v>
      </c>
      <c r="O3957" t="s">
        <v>16111</v>
      </c>
      <c r="P3957" t="s">
        <v>76</v>
      </c>
      <c r="Q3957" t="s">
        <v>137</v>
      </c>
      <c r="R3957" t="s">
        <v>23615</v>
      </c>
      <c r="S3957" s="194" t="s">
        <v>235</v>
      </c>
      <c r="T3957" t="s">
        <v>775</v>
      </c>
      <c r="U3957" t="s">
        <v>776</v>
      </c>
      <c r="V3957" t="s">
        <v>49</v>
      </c>
      <c r="W3957" t="s">
        <v>23616</v>
      </c>
      <c r="X3957" s="127">
        <v>32386</v>
      </c>
      <c r="Y3957" t="s">
        <v>258</v>
      </c>
      <c r="Z3957" s="127">
        <v>44256</v>
      </c>
      <c r="AA3957" s="127">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19763</v>
      </c>
      <c r="X3958" s="127">
        <v>26390</v>
      </c>
      <c r="Y3958" t="s">
        <v>5570</v>
      </c>
      <c r="Z3958" s="127">
        <v>43497</v>
      </c>
      <c r="AA3958" s="127">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19764</v>
      </c>
      <c r="X3959" s="127">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19765</v>
      </c>
      <c r="X3960" s="127">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19766</v>
      </c>
      <c r="X3961" s="127">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19767</v>
      </c>
      <c r="X3962" s="127">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19768</v>
      </c>
      <c r="X3963" s="127">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19769</v>
      </c>
      <c r="X3964" s="127">
        <v>23996</v>
      </c>
      <c r="Y3964" t="s">
        <v>4106</v>
      </c>
      <c r="Z3964" s="127">
        <v>44197</v>
      </c>
      <c r="AA3964" s="127">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19770</v>
      </c>
      <c r="P3965" t="s">
        <v>193</v>
      </c>
      <c r="Q3965" t="s">
        <v>67</v>
      </c>
      <c r="R3965" t="s">
        <v>23617</v>
      </c>
      <c r="S3965" s="194" t="s">
        <v>235</v>
      </c>
      <c r="T3965" t="s">
        <v>64</v>
      </c>
      <c r="U3965" t="s">
        <v>48</v>
      </c>
      <c r="V3965" t="s">
        <v>49</v>
      </c>
      <c r="W3965" t="s">
        <v>23618</v>
      </c>
      <c r="X3965" s="127">
        <v>32438</v>
      </c>
      <c r="Y3965" t="s">
        <v>23619</v>
      </c>
      <c r="Z3965" s="127">
        <v>44256</v>
      </c>
      <c r="AA3965" s="127">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19771</v>
      </c>
      <c r="X3966" s="127">
        <v>26103</v>
      </c>
      <c r="Y3966" t="s">
        <v>3501</v>
      </c>
      <c r="AB3966" t="s">
        <v>38</v>
      </c>
      <c r="AC3966" t="s">
        <v>39</v>
      </c>
      <c r="AD3966" t="s">
        <v>40</v>
      </c>
    </row>
    <row r="3967" spans="1:30" x14ac:dyDescent="0.25">
      <c r="A3967" t="s">
        <v>19772</v>
      </c>
      <c r="B3967" t="s">
        <v>27</v>
      </c>
      <c r="C3967" t="s">
        <v>28</v>
      </c>
      <c r="D3967" t="s">
        <v>29</v>
      </c>
      <c r="E3967" t="s">
        <v>30</v>
      </c>
      <c r="F3967" t="s">
        <v>3480</v>
      </c>
      <c r="G3967" t="s">
        <v>3481</v>
      </c>
      <c r="H3967" t="s">
        <v>6354</v>
      </c>
      <c r="I3967" t="s">
        <v>6206</v>
      </c>
      <c r="J3967" t="s">
        <v>19772</v>
      </c>
      <c r="K3967" t="s">
        <v>31</v>
      </c>
      <c r="L3967" t="s">
        <v>31</v>
      </c>
      <c r="M3967" t="s">
        <v>42</v>
      </c>
      <c r="N3967" t="s">
        <v>61</v>
      </c>
      <c r="O3967" t="s">
        <v>18690</v>
      </c>
      <c r="P3967" t="s">
        <v>23620</v>
      </c>
      <c r="Q3967" t="s">
        <v>126</v>
      </c>
      <c r="R3967" t="s">
        <v>23621</v>
      </c>
      <c r="S3967" s="194" t="s">
        <v>235</v>
      </c>
      <c r="T3967" t="s">
        <v>64</v>
      </c>
      <c r="U3967" t="s">
        <v>749</v>
      </c>
      <c r="V3967" t="s">
        <v>49</v>
      </c>
      <c r="W3967" t="s">
        <v>23622</v>
      </c>
      <c r="X3967" s="127">
        <v>34052</v>
      </c>
      <c r="Y3967" t="s">
        <v>23623</v>
      </c>
      <c r="Z3967" s="127">
        <v>44256</v>
      </c>
      <c r="AA3967" s="127">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19773</v>
      </c>
      <c r="X3968" s="127">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19774</v>
      </c>
      <c r="X3969" s="127">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19775</v>
      </c>
      <c r="X3970" s="127">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19776</v>
      </c>
      <c r="X3971" s="127">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19777</v>
      </c>
      <c r="X3972" s="127">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19778</v>
      </c>
      <c r="X3973" s="127">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19779</v>
      </c>
      <c r="X3974" s="127">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19780</v>
      </c>
      <c r="X3975" s="127">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19781</v>
      </c>
      <c r="X3976" s="127">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19782</v>
      </c>
      <c r="X3977" s="127">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23624</v>
      </c>
      <c r="S3978" s="194" t="s">
        <v>235</v>
      </c>
      <c r="T3978" t="s">
        <v>64</v>
      </c>
      <c r="U3978" t="s">
        <v>48</v>
      </c>
      <c r="V3978" t="s">
        <v>49</v>
      </c>
      <c r="W3978" t="s">
        <v>23625</v>
      </c>
      <c r="X3978" s="127">
        <v>25986</v>
      </c>
      <c r="Y3978" t="s">
        <v>23626</v>
      </c>
      <c r="Z3978" s="127">
        <v>44256</v>
      </c>
      <c r="AA3978" s="127">
        <v>44561</v>
      </c>
      <c r="AB3978" t="s">
        <v>38</v>
      </c>
      <c r="AC3978" t="s">
        <v>6628</v>
      </c>
      <c r="AD3978" t="s">
        <v>40</v>
      </c>
    </row>
    <row r="3979" spans="1:30" x14ac:dyDescent="0.25">
      <c r="A3979" t="s">
        <v>19783</v>
      </c>
      <c r="B3979" t="s">
        <v>27</v>
      </c>
      <c r="C3979" t="s">
        <v>28</v>
      </c>
      <c r="D3979" t="s">
        <v>233</v>
      </c>
      <c r="E3979" t="s">
        <v>234</v>
      </c>
      <c r="F3979" t="s">
        <v>3517</v>
      </c>
      <c r="G3979" t="s">
        <v>3518</v>
      </c>
      <c r="H3979" t="s">
        <v>6354</v>
      </c>
      <c r="I3979" t="s">
        <v>6089</v>
      </c>
      <c r="J3979" t="s">
        <v>19783</v>
      </c>
      <c r="K3979" t="s">
        <v>31</v>
      </c>
      <c r="L3979" t="s">
        <v>31</v>
      </c>
      <c r="M3979" t="s">
        <v>42</v>
      </c>
      <c r="N3979" t="s">
        <v>61</v>
      </c>
      <c r="O3979" t="s">
        <v>18690</v>
      </c>
      <c r="P3979" t="s">
        <v>132</v>
      </c>
      <c r="Q3979" t="s">
        <v>9515</v>
      </c>
      <c r="R3979" t="s">
        <v>23627</v>
      </c>
      <c r="S3979" s="194" t="s">
        <v>235</v>
      </c>
      <c r="T3979" t="s">
        <v>64</v>
      </c>
      <c r="U3979" t="s">
        <v>784</v>
      </c>
      <c r="V3979" t="s">
        <v>49</v>
      </c>
      <c r="W3979" t="s">
        <v>23628</v>
      </c>
      <c r="X3979" s="127">
        <v>32721</v>
      </c>
      <c r="Y3979" t="s">
        <v>23629</v>
      </c>
      <c r="Z3979" s="127">
        <v>44256</v>
      </c>
      <c r="AA3979" s="127">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19784</v>
      </c>
      <c r="X3980" s="127">
        <v>23997</v>
      </c>
      <c r="Y3980" t="s">
        <v>3765</v>
      </c>
      <c r="Z3980" s="127">
        <v>43525</v>
      </c>
      <c r="AA3980" s="127">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19785</v>
      </c>
      <c r="X3981" s="127">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19786</v>
      </c>
      <c r="X3982" s="127">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23630</v>
      </c>
      <c r="S3983" s="194" t="s">
        <v>235</v>
      </c>
      <c r="T3983" t="s">
        <v>64</v>
      </c>
      <c r="U3983" t="s">
        <v>48</v>
      </c>
      <c r="V3983" t="s">
        <v>49</v>
      </c>
      <c r="W3983" t="s">
        <v>23631</v>
      </c>
      <c r="X3983" s="127">
        <v>28720</v>
      </c>
      <c r="Y3983" t="s">
        <v>23632</v>
      </c>
      <c r="Z3983" s="127">
        <v>44256</v>
      </c>
      <c r="AA3983" s="127">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19787</v>
      </c>
      <c r="X3984" s="127">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19788</v>
      </c>
      <c r="X3985" s="127">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19789</v>
      </c>
      <c r="X3986" s="127">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19790</v>
      </c>
      <c r="P3987" t="s">
        <v>68</v>
      </c>
      <c r="Q3987" t="s">
        <v>342</v>
      </c>
      <c r="R3987" t="s">
        <v>629</v>
      </c>
      <c r="S3987" s="194" t="s">
        <v>235</v>
      </c>
      <c r="T3987" t="s">
        <v>64</v>
      </c>
      <c r="U3987" t="s">
        <v>48</v>
      </c>
      <c r="V3987" t="s">
        <v>49</v>
      </c>
      <c r="W3987" t="s">
        <v>23633</v>
      </c>
      <c r="X3987" s="127">
        <v>27743</v>
      </c>
      <c r="Y3987" t="s">
        <v>23634</v>
      </c>
      <c r="Z3987" s="127">
        <v>44512</v>
      </c>
      <c r="AA3987" s="127">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19791</v>
      </c>
      <c r="X3988" s="127">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19792</v>
      </c>
      <c r="P3989" t="s">
        <v>75</v>
      </c>
      <c r="Q3989" t="s">
        <v>75</v>
      </c>
      <c r="R3989" t="s">
        <v>1033</v>
      </c>
      <c r="S3989" t="str">
        <f t="shared" si="58"/>
        <v>QUISPE QUISPE, PERCY</v>
      </c>
      <c r="T3989" t="s">
        <v>59</v>
      </c>
      <c r="U3989" t="s">
        <v>37</v>
      </c>
      <c r="V3989" t="s">
        <v>49</v>
      </c>
      <c r="W3989" t="s">
        <v>20601</v>
      </c>
      <c r="X3989" s="127">
        <v>26170</v>
      </c>
      <c r="Y3989" t="s">
        <v>5382</v>
      </c>
      <c r="Z3989" s="127">
        <v>44440</v>
      </c>
      <c r="AA3989" s="127">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19793</v>
      </c>
      <c r="X3990" s="127">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19794</v>
      </c>
      <c r="X3991" s="127">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19795</v>
      </c>
      <c r="X3992" s="127">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19796</v>
      </c>
      <c r="X3993" s="127">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19797</v>
      </c>
      <c r="X3994" s="127">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19798</v>
      </c>
      <c r="X3995" s="127">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19799</v>
      </c>
      <c r="X3996" s="127">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16184</v>
      </c>
      <c r="W3997" t="s">
        <v>19800</v>
      </c>
      <c r="X3997" s="127">
        <v>21669</v>
      </c>
      <c r="Y3997" t="s">
        <v>15908</v>
      </c>
      <c r="Z3997" s="127">
        <v>44256</v>
      </c>
      <c r="AA3997" s="127">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19801</v>
      </c>
      <c r="P3998" t="s">
        <v>659</v>
      </c>
      <c r="Q3998" t="s">
        <v>286</v>
      </c>
      <c r="R3998" t="s">
        <v>13778</v>
      </c>
      <c r="S3998" s="194" t="s">
        <v>235</v>
      </c>
      <c r="T3998" t="s">
        <v>41</v>
      </c>
      <c r="U3998" t="s">
        <v>48</v>
      </c>
      <c r="V3998" t="s">
        <v>49</v>
      </c>
      <c r="W3998" t="s">
        <v>23635</v>
      </c>
      <c r="X3998" s="127">
        <v>26777</v>
      </c>
      <c r="Y3998" t="s">
        <v>23636</v>
      </c>
      <c r="Z3998" s="127">
        <v>44260</v>
      </c>
      <c r="AA3998" s="127">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19802</v>
      </c>
      <c r="X3999" s="127">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19803</v>
      </c>
      <c r="X4000" s="127">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19804</v>
      </c>
      <c r="X4001" s="127">
        <v>27917</v>
      </c>
      <c r="Y4001" t="s">
        <v>15909</v>
      </c>
      <c r="Z4001" s="127">
        <v>42064</v>
      </c>
      <c r="AA4001" s="127">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19805</v>
      </c>
      <c r="P4002" t="s">
        <v>182</v>
      </c>
      <c r="Q4002" t="s">
        <v>75</v>
      </c>
      <c r="R4002" t="s">
        <v>221</v>
      </c>
      <c r="S4002" s="194" t="s">
        <v>235</v>
      </c>
      <c r="T4002" t="s">
        <v>64</v>
      </c>
      <c r="U4002" t="s">
        <v>48</v>
      </c>
      <c r="V4002" t="s">
        <v>49</v>
      </c>
      <c r="W4002" t="s">
        <v>23637</v>
      </c>
      <c r="X4002" s="127">
        <v>22327</v>
      </c>
      <c r="Y4002" t="s">
        <v>23638</v>
      </c>
      <c r="Z4002" s="127">
        <v>44330</v>
      </c>
      <c r="AA4002" s="127">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94" t="s">
        <v>235</v>
      </c>
      <c r="T4003" t="s">
        <v>64</v>
      </c>
      <c r="U4003" t="s">
        <v>48</v>
      </c>
      <c r="V4003" t="s">
        <v>49</v>
      </c>
      <c r="W4003" t="s">
        <v>23639</v>
      </c>
      <c r="X4003" s="127">
        <v>29483</v>
      </c>
      <c r="Y4003" t="s">
        <v>23640</v>
      </c>
      <c r="Z4003" s="127">
        <v>44256</v>
      </c>
      <c r="AA4003" s="127">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19806</v>
      </c>
      <c r="X4004" s="127">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19807</v>
      </c>
      <c r="X4005" s="127">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19808</v>
      </c>
      <c r="X4006" s="127">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19809</v>
      </c>
      <c r="P4007" t="s">
        <v>562</v>
      </c>
      <c r="Q4007" t="s">
        <v>75</v>
      </c>
      <c r="R4007" t="s">
        <v>803</v>
      </c>
      <c r="S4007" s="194" t="s">
        <v>235</v>
      </c>
      <c r="T4007" t="s">
        <v>64</v>
      </c>
      <c r="U4007" t="s">
        <v>48</v>
      </c>
      <c r="V4007" t="s">
        <v>49</v>
      </c>
      <c r="W4007" t="s">
        <v>23641</v>
      </c>
      <c r="X4007" s="127">
        <v>28980</v>
      </c>
      <c r="Y4007" t="s">
        <v>23642</v>
      </c>
      <c r="Z4007" s="127">
        <v>44330</v>
      </c>
      <c r="AA4007" s="127">
        <v>44561</v>
      </c>
      <c r="AB4007" t="s">
        <v>38</v>
      </c>
      <c r="AC4007" t="s">
        <v>6628</v>
      </c>
      <c r="AD4007" t="s">
        <v>40</v>
      </c>
    </row>
    <row r="4008" spans="1:30" x14ac:dyDescent="0.25">
      <c r="A4008" t="s">
        <v>19810</v>
      </c>
      <c r="B4008" t="s">
        <v>27</v>
      </c>
      <c r="C4008" t="s">
        <v>28</v>
      </c>
      <c r="D4008" t="s">
        <v>29</v>
      </c>
      <c r="E4008" t="s">
        <v>368</v>
      </c>
      <c r="F4008" t="s">
        <v>3602</v>
      </c>
      <c r="G4008" t="s">
        <v>3603</v>
      </c>
      <c r="H4008" t="s">
        <v>6354</v>
      </c>
      <c r="I4008" t="s">
        <v>6198</v>
      </c>
      <c r="J4008" t="s">
        <v>19810</v>
      </c>
      <c r="K4008" t="s">
        <v>31</v>
      </c>
      <c r="L4008" t="s">
        <v>31</v>
      </c>
      <c r="M4008" t="s">
        <v>42</v>
      </c>
      <c r="N4008" t="s">
        <v>61</v>
      </c>
      <c r="O4008" t="s">
        <v>18690</v>
      </c>
      <c r="P4008" t="s">
        <v>5966</v>
      </c>
      <c r="Q4008" t="s">
        <v>67</v>
      </c>
      <c r="R4008" t="s">
        <v>23643</v>
      </c>
      <c r="S4008" s="194" t="s">
        <v>235</v>
      </c>
      <c r="T4008" t="s">
        <v>64</v>
      </c>
      <c r="U4008" t="s">
        <v>3560</v>
      </c>
      <c r="V4008" t="s">
        <v>49</v>
      </c>
      <c r="W4008" t="s">
        <v>23644</v>
      </c>
      <c r="X4008" s="127">
        <v>26350</v>
      </c>
      <c r="Y4008" t="s">
        <v>23645</v>
      </c>
      <c r="Z4008" s="127">
        <v>44256</v>
      </c>
      <c r="AA4008" s="127">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19811</v>
      </c>
      <c r="X4009" s="127">
        <v>25300</v>
      </c>
      <c r="Y4009" t="s">
        <v>15912</v>
      </c>
      <c r="Z4009" s="127">
        <v>42064</v>
      </c>
      <c r="AA4009" s="127">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19812</v>
      </c>
      <c r="X4010" s="127">
        <v>25590</v>
      </c>
      <c r="Y4010" t="s">
        <v>3621</v>
      </c>
      <c r="Z4010" s="127">
        <v>43525</v>
      </c>
      <c r="AA4010" s="127">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19839</v>
      </c>
      <c r="X4011" s="127">
        <v>25695</v>
      </c>
      <c r="Y4011" t="s">
        <v>3688</v>
      </c>
      <c r="Z4011" s="127">
        <v>44256</v>
      </c>
      <c r="AA4011" s="127">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19823</v>
      </c>
      <c r="X4012" s="127">
        <v>23924</v>
      </c>
      <c r="Y4012" t="s">
        <v>3658</v>
      </c>
      <c r="Z4012" s="127">
        <v>44256</v>
      </c>
      <c r="AA4012" s="127">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19813</v>
      </c>
      <c r="X4013" s="127">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19814</v>
      </c>
      <c r="X4014" s="127">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19815</v>
      </c>
      <c r="X4015" s="127">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19816</v>
      </c>
      <c r="X4016" s="127">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23646</v>
      </c>
      <c r="Q4017" t="s">
        <v>484</v>
      </c>
      <c r="R4017" t="s">
        <v>23647</v>
      </c>
      <c r="S4017" s="194" t="s">
        <v>235</v>
      </c>
      <c r="T4017" t="s">
        <v>64</v>
      </c>
      <c r="U4017" t="s">
        <v>48</v>
      </c>
      <c r="V4017" t="s">
        <v>49</v>
      </c>
      <c r="W4017" t="s">
        <v>23648</v>
      </c>
      <c r="X4017" s="127">
        <v>32794</v>
      </c>
      <c r="Y4017" t="s">
        <v>23649</v>
      </c>
      <c r="Z4017" s="127">
        <v>44256</v>
      </c>
      <c r="AA4017" s="127">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19817</v>
      </c>
      <c r="X4018" s="127">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19818</v>
      </c>
      <c r="X4019" s="127">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19819</v>
      </c>
      <c r="X4020" s="127">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19820</v>
      </c>
      <c r="X4021" s="127">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19821</v>
      </c>
      <c r="X4022" s="127">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19822</v>
      </c>
      <c r="P4023" t="s">
        <v>123</v>
      </c>
      <c r="Q4023" t="s">
        <v>832</v>
      </c>
      <c r="R4023" t="s">
        <v>613</v>
      </c>
      <c r="S4023" s="194" t="s">
        <v>235</v>
      </c>
      <c r="T4023" t="s">
        <v>64</v>
      </c>
      <c r="U4023" t="s">
        <v>48</v>
      </c>
      <c r="V4023" t="s">
        <v>49</v>
      </c>
      <c r="W4023" t="s">
        <v>23650</v>
      </c>
      <c r="X4023" s="127">
        <v>28661</v>
      </c>
      <c r="Y4023" t="s">
        <v>23651</v>
      </c>
      <c r="Z4023" s="127">
        <v>44256</v>
      </c>
      <c r="AA4023" s="127">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19823</v>
      </c>
      <c r="X4024" s="127">
        <v>23924</v>
      </c>
      <c r="Y4024" t="s">
        <v>3658</v>
      </c>
      <c r="Z4024" s="127">
        <v>44256</v>
      </c>
      <c r="AA4024" s="127">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19824</v>
      </c>
      <c r="X4025" s="127">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19825</v>
      </c>
      <c r="X4026" s="127">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19826</v>
      </c>
      <c r="P4027" t="s">
        <v>499</v>
      </c>
      <c r="Q4027" t="s">
        <v>867</v>
      </c>
      <c r="R4027" t="s">
        <v>23652</v>
      </c>
      <c r="S4027" s="194" t="s">
        <v>235</v>
      </c>
      <c r="T4027" t="s">
        <v>64</v>
      </c>
      <c r="U4027" t="s">
        <v>784</v>
      </c>
      <c r="V4027" t="s">
        <v>49</v>
      </c>
      <c r="W4027" t="s">
        <v>23653</v>
      </c>
      <c r="X4027" s="127">
        <v>31159</v>
      </c>
      <c r="Y4027" t="s">
        <v>23654</v>
      </c>
      <c r="Z4027" s="127">
        <v>44256</v>
      </c>
      <c r="AA4027" s="127">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19827</v>
      </c>
      <c r="X4028" s="127">
        <v>24893</v>
      </c>
      <c r="Y4028" t="s">
        <v>3665</v>
      </c>
      <c r="Z4028" s="127">
        <v>44256</v>
      </c>
      <c r="AA4028" s="127">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19828</v>
      </c>
      <c r="X4029" s="127">
        <v>21881</v>
      </c>
      <c r="Y4029" t="s">
        <v>3667</v>
      </c>
      <c r="Z4029" s="127">
        <v>44256</v>
      </c>
      <c r="AA4029" s="127">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19829</v>
      </c>
      <c r="P4030" t="s">
        <v>270</v>
      </c>
      <c r="Q4030" t="s">
        <v>21387</v>
      </c>
      <c r="R4030" t="s">
        <v>23655</v>
      </c>
      <c r="S4030" s="194" t="s">
        <v>235</v>
      </c>
      <c r="T4030" t="s">
        <v>64</v>
      </c>
      <c r="U4030" t="s">
        <v>784</v>
      </c>
      <c r="V4030" t="s">
        <v>49</v>
      </c>
      <c r="W4030" t="s">
        <v>23656</v>
      </c>
      <c r="X4030" s="127">
        <v>25995</v>
      </c>
      <c r="Y4030" t="s">
        <v>23657</v>
      </c>
      <c r="Z4030" s="127">
        <v>44256</v>
      </c>
      <c r="AA4030" s="127">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19830</v>
      </c>
      <c r="X4031" s="127">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19831</v>
      </c>
      <c r="X4032" s="127">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19832</v>
      </c>
      <c r="X4033" s="127">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19833</v>
      </c>
      <c r="X4034" s="127">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19834</v>
      </c>
      <c r="P4035" t="s">
        <v>23658</v>
      </c>
      <c r="Q4035" t="s">
        <v>550</v>
      </c>
      <c r="R4035" t="s">
        <v>23659</v>
      </c>
      <c r="S4035" s="194" t="s">
        <v>235</v>
      </c>
      <c r="T4035" t="s">
        <v>64</v>
      </c>
      <c r="U4035" t="s">
        <v>784</v>
      </c>
      <c r="V4035" t="s">
        <v>49</v>
      </c>
      <c r="W4035" t="s">
        <v>23660</v>
      </c>
      <c r="X4035" s="127">
        <v>31375</v>
      </c>
      <c r="Y4035" t="s">
        <v>23661</v>
      </c>
      <c r="Z4035" s="127">
        <v>44256</v>
      </c>
      <c r="AA4035" s="127">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19835</v>
      </c>
      <c r="X4036" s="127">
        <v>24274</v>
      </c>
      <c r="Y4036" t="s">
        <v>15915</v>
      </c>
      <c r="Z4036" s="127">
        <v>44256</v>
      </c>
      <c r="AA4036" s="127">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19836</v>
      </c>
      <c r="X4037" s="127">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19837</v>
      </c>
      <c r="X4038" s="127">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19838</v>
      </c>
      <c r="P4039" t="s">
        <v>156</v>
      </c>
      <c r="Q4039" t="s">
        <v>156</v>
      </c>
      <c r="R4039" t="s">
        <v>23662</v>
      </c>
      <c r="S4039" s="194" t="s">
        <v>235</v>
      </c>
      <c r="T4039" t="s">
        <v>64</v>
      </c>
      <c r="U4039" t="s">
        <v>48</v>
      </c>
      <c r="V4039" t="s">
        <v>49</v>
      </c>
      <c r="W4039" t="s">
        <v>23663</v>
      </c>
      <c r="X4039" s="127">
        <v>28503</v>
      </c>
      <c r="Y4039" t="s">
        <v>23664</v>
      </c>
      <c r="Z4039" s="127">
        <v>44256</v>
      </c>
      <c r="AA4039" s="127">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19839</v>
      </c>
      <c r="X4040" s="127">
        <v>25695</v>
      </c>
      <c r="Y4040" t="s">
        <v>3688</v>
      </c>
      <c r="Z4040" s="127">
        <v>44256</v>
      </c>
      <c r="AA4040" s="127">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19840</v>
      </c>
      <c r="X4041" s="127">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23665</v>
      </c>
      <c r="S4042" s="194" t="s">
        <v>235</v>
      </c>
      <c r="T4042" t="s">
        <v>64</v>
      </c>
      <c r="U4042" t="s">
        <v>48</v>
      </c>
      <c r="V4042" t="s">
        <v>49</v>
      </c>
      <c r="W4042" t="s">
        <v>23666</v>
      </c>
      <c r="X4042" s="127">
        <v>31300</v>
      </c>
      <c r="Y4042" t="s">
        <v>23667</v>
      </c>
      <c r="Z4042" s="127">
        <v>44256</v>
      </c>
      <c r="AA4042" s="127">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19841</v>
      </c>
      <c r="P4043" t="s">
        <v>222</v>
      </c>
      <c r="Q4043" t="s">
        <v>75</v>
      </c>
      <c r="R4043" t="s">
        <v>23668</v>
      </c>
      <c r="S4043" s="194" t="s">
        <v>235</v>
      </c>
      <c r="T4043" t="s">
        <v>64</v>
      </c>
      <c r="U4043" t="s">
        <v>48</v>
      </c>
      <c r="V4043" t="s">
        <v>49</v>
      </c>
      <c r="W4043" t="s">
        <v>23669</v>
      </c>
      <c r="X4043" s="127">
        <v>32134</v>
      </c>
      <c r="Y4043" t="s">
        <v>23670</v>
      </c>
      <c r="Z4043" s="127">
        <v>44256</v>
      </c>
      <c r="AA4043" s="127">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19842</v>
      </c>
      <c r="X4044" s="127">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19843</v>
      </c>
      <c r="X4045" s="127">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19844</v>
      </c>
      <c r="X4046" s="127">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19845</v>
      </c>
      <c r="X4047" s="127">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19846</v>
      </c>
      <c r="X4048" s="127">
        <v>21574</v>
      </c>
      <c r="Y4048" t="s">
        <v>3626</v>
      </c>
      <c r="AB4048" t="s">
        <v>38</v>
      </c>
      <c r="AC4048" t="s">
        <v>39</v>
      </c>
      <c r="AD4048" t="s">
        <v>40</v>
      </c>
    </row>
    <row r="4049" spans="1:30" x14ac:dyDescent="0.25">
      <c r="A4049" t="s">
        <v>19847</v>
      </c>
      <c r="B4049" t="s">
        <v>377</v>
      </c>
      <c r="C4049" t="s">
        <v>28</v>
      </c>
      <c r="D4049" t="s">
        <v>29</v>
      </c>
      <c r="E4049" t="s">
        <v>30</v>
      </c>
      <c r="F4049" t="s">
        <v>3617</v>
      </c>
      <c r="G4049" t="s">
        <v>3618</v>
      </c>
      <c r="H4049" t="s">
        <v>6354</v>
      </c>
      <c r="I4049" t="s">
        <v>6159</v>
      </c>
      <c r="J4049" t="s">
        <v>19847</v>
      </c>
      <c r="K4049" t="s">
        <v>31</v>
      </c>
      <c r="L4049" t="s">
        <v>31</v>
      </c>
      <c r="M4049" t="s">
        <v>42</v>
      </c>
      <c r="N4049" t="s">
        <v>61</v>
      </c>
      <c r="O4049" t="s">
        <v>18690</v>
      </c>
      <c r="P4049" t="s">
        <v>586</v>
      </c>
      <c r="Q4049" t="s">
        <v>296</v>
      </c>
      <c r="R4049" t="s">
        <v>23671</v>
      </c>
      <c r="S4049" s="194" t="s">
        <v>235</v>
      </c>
      <c r="T4049" t="s">
        <v>64</v>
      </c>
      <c r="U4049" t="s">
        <v>48</v>
      </c>
      <c r="V4049" t="s">
        <v>49</v>
      </c>
      <c r="W4049" t="s">
        <v>23672</v>
      </c>
      <c r="X4049" s="127">
        <v>30500</v>
      </c>
      <c r="Y4049" t="s">
        <v>23673</v>
      </c>
      <c r="Z4049" s="127">
        <v>44256</v>
      </c>
      <c r="AA4049" s="127">
        <v>44561</v>
      </c>
      <c r="AB4049" t="s">
        <v>2185</v>
      </c>
      <c r="AC4049" t="s">
        <v>6628</v>
      </c>
      <c r="AD4049" t="s">
        <v>40</v>
      </c>
    </row>
    <row r="4050" spans="1:30" x14ac:dyDescent="0.25">
      <c r="A4050" t="s">
        <v>19848</v>
      </c>
      <c r="B4050" t="s">
        <v>377</v>
      </c>
      <c r="C4050" t="s">
        <v>28</v>
      </c>
      <c r="D4050" t="s">
        <v>29</v>
      </c>
      <c r="E4050" t="s">
        <v>30</v>
      </c>
      <c r="F4050" t="s">
        <v>3617</v>
      </c>
      <c r="G4050" t="s">
        <v>3618</v>
      </c>
      <c r="H4050" t="s">
        <v>6354</v>
      </c>
      <c r="I4050" t="s">
        <v>6159</v>
      </c>
      <c r="J4050" t="s">
        <v>19848</v>
      </c>
      <c r="K4050" t="s">
        <v>31</v>
      </c>
      <c r="L4050" t="s">
        <v>31</v>
      </c>
      <c r="M4050" t="s">
        <v>42</v>
      </c>
      <c r="N4050" t="s">
        <v>61</v>
      </c>
      <c r="O4050" t="s">
        <v>18690</v>
      </c>
      <c r="P4050" t="s">
        <v>558</v>
      </c>
      <c r="Q4050" t="s">
        <v>12837</v>
      </c>
      <c r="R4050" t="s">
        <v>604</v>
      </c>
      <c r="S4050" s="194" t="s">
        <v>235</v>
      </c>
      <c r="T4050" t="s">
        <v>64</v>
      </c>
      <c r="U4050" t="s">
        <v>860</v>
      </c>
      <c r="V4050" t="s">
        <v>49</v>
      </c>
      <c r="W4050" t="s">
        <v>23674</v>
      </c>
      <c r="X4050" s="127">
        <v>34151</v>
      </c>
      <c r="Y4050" t="s">
        <v>23675</v>
      </c>
      <c r="Z4050" s="127">
        <v>44281</v>
      </c>
      <c r="AA4050" s="127">
        <v>44561</v>
      </c>
      <c r="AB4050" t="s">
        <v>2185</v>
      </c>
      <c r="AC4050" t="s">
        <v>6628</v>
      </c>
      <c r="AD4050" t="s">
        <v>40</v>
      </c>
    </row>
    <row r="4051" spans="1:30" x14ac:dyDescent="0.25">
      <c r="A4051" t="s">
        <v>19849</v>
      </c>
      <c r="B4051" t="s">
        <v>377</v>
      </c>
      <c r="C4051" t="s">
        <v>28</v>
      </c>
      <c r="D4051" t="s">
        <v>29</v>
      </c>
      <c r="E4051" t="s">
        <v>30</v>
      </c>
      <c r="F4051" t="s">
        <v>3617</v>
      </c>
      <c r="G4051" t="s">
        <v>3618</v>
      </c>
      <c r="H4051" t="s">
        <v>6354</v>
      </c>
      <c r="I4051" t="s">
        <v>6159</v>
      </c>
      <c r="J4051" t="s">
        <v>19849</v>
      </c>
      <c r="K4051" t="s">
        <v>31</v>
      </c>
      <c r="L4051" t="s">
        <v>31</v>
      </c>
      <c r="M4051" t="s">
        <v>42</v>
      </c>
      <c r="N4051" t="s">
        <v>61</v>
      </c>
      <c r="O4051" t="s">
        <v>18690</v>
      </c>
      <c r="P4051" t="s">
        <v>132</v>
      </c>
      <c r="Q4051" t="s">
        <v>274</v>
      </c>
      <c r="R4051" t="s">
        <v>23676</v>
      </c>
      <c r="S4051" s="194" t="s">
        <v>235</v>
      </c>
      <c r="T4051" t="s">
        <v>64</v>
      </c>
      <c r="U4051" t="s">
        <v>5879</v>
      </c>
      <c r="V4051" t="s">
        <v>49</v>
      </c>
      <c r="W4051" t="s">
        <v>23677</v>
      </c>
      <c r="X4051" s="127">
        <v>30729</v>
      </c>
      <c r="Y4051" t="s">
        <v>23678</v>
      </c>
      <c r="Z4051" s="127">
        <v>44256</v>
      </c>
      <c r="AA4051" s="127">
        <v>44561</v>
      </c>
      <c r="AB4051" t="s">
        <v>2185</v>
      </c>
      <c r="AC4051" t="s">
        <v>6628</v>
      </c>
      <c r="AD4051" t="s">
        <v>40</v>
      </c>
    </row>
    <row r="4052" spans="1:30" x14ac:dyDescent="0.25">
      <c r="A4052" t="s">
        <v>19850</v>
      </c>
      <c r="B4052" t="s">
        <v>377</v>
      </c>
      <c r="C4052" t="s">
        <v>28</v>
      </c>
      <c r="D4052" t="s">
        <v>29</v>
      </c>
      <c r="E4052" t="s">
        <v>30</v>
      </c>
      <c r="F4052" t="s">
        <v>3617</v>
      </c>
      <c r="G4052" t="s">
        <v>3618</v>
      </c>
      <c r="H4052" t="s">
        <v>6354</v>
      </c>
      <c r="I4052" t="s">
        <v>6159</v>
      </c>
      <c r="J4052" t="s">
        <v>19850</v>
      </c>
      <c r="K4052" t="s">
        <v>31</v>
      </c>
      <c r="L4052" t="s">
        <v>31</v>
      </c>
      <c r="M4052" t="s">
        <v>42</v>
      </c>
      <c r="N4052" t="s">
        <v>61</v>
      </c>
      <c r="O4052" t="s">
        <v>18690</v>
      </c>
      <c r="P4052" t="s">
        <v>173</v>
      </c>
      <c r="Q4052" t="s">
        <v>23679</v>
      </c>
      <c r="R4052" t="s">
        <v>86</v>
      </c>
      <c r="S4052" s="194" t="s">
        <v>235</v>
      </c>
      <c r="T4052" t="s">
        <v>64</v>
      </c>
      <c r="U4052" t="s">
        <v>860</v>
      </c>
      <c r="V4052" t="s">
        <v>49</v>
      </c>
      <c r="W4052" t="s">
        <v>23680</v>
      </c>
      <c r="X4052" s="127">
        <v>28466</v>
      </c>
      <c r="Y4052" t="s">
        <v>23681</v>
      </c>
      <c r="Z4052" s="127">
        <v>44323</v>
      </c>
      <c r="AA4052" s="127">
        <v>44561</v>
      </c>
      <c r="AB4052" t="s">
        <v>2185</v>
      </c>
      <c r="AC4052" t="s">
        <v>6628</v>
      </c>
      <c r="AD4052" t="s">
        <v>40</v>
      </c>
    </row>
    <row r="4053" spans="1:30" x14ac:dyDescent="0.25">
      <c r="A4053" t="s">
        <v>19851</v>
      </c>
      <c r="B4053" t="s">
        <v>377</v>
      </c>
      <c r="C4053" t="s">
        <v>28</v>
      </c>
      <c r="D4053" t="s">
        <v>29</v>
      </c>
      <c r="E4053" t="s">
        <v>30</v>
      </c>
      <c r="F4053" t="s">
        <v>3617</v>
      </c>
      <c r="G4053" t="s">
        <v>3618</v>
      </c>
      <c r="H4053" t="s">
        <v>6354</v>
      </c>
      <c r="I4053" t="s">
        <v>6159</v>
      </c>
      <c r="J4053" t="s">
        <v>19851</v>
      </c>
      <c r="K4053" t="s">
        <v>31</v>
      </c>
      <c r="L4053" t="s">
        <v>31</v>
      </c>
      <c r="M4053" t="s">
        <v>42</v>
      </c>
      <c r="N4053" t="s">
        <v>61</v>
      </c>
      <c r="O4053" t="s">
        <v>18690</v>
      </c>
      <c r="P4053" t="s">
        <v>698</v>
      </c>
      <c r="Q4053" t="s">
        <v>97</v>
      </c>
      <c r="R4053" t="s">
        <v>23682</v>
      </c>
      <c r="S4053" s="194" t="s">
        <v>235</v>
      </c>
      <c r="T4053" t="s">
        <v>64</v>
      </c>
      <c r="U4053" t="s">
        <v>5879</v>
      </c>
      <c r="V4053" t="s">
        <v>49</v>
      </c>
      <c r="W4053" t="s">
        <v>23683</v>
      </c>
      <c r="X4053" s="127">
        <v>25151</v>
      </c>
      <c r="Y4053" t="s">
        <v>23684</v>
      </c>
      <c r="Z4053" s="127">
        <v>44256</v>
      </c>
      <c r="AA4053" s="127">
        <v>44561</v>
      </c>
      <c r="AB4053" t="s">
        <v>2185</v>
      </c>
      <c r="AC4053" t="s">
        <v>6628</v>
      </c>
      <c r="AD4053" t="s">
        <v>40</v>
      </c>
    </row>
    <row r="4054" spans="1:30" x14ac:dyDescent="0.25">
      <c r="A4054" t="s">
        <v>19852</v>
      </c>
      <c r="B4054" t="s">
        <v>377</v>
      </c>
      <c r="C4054" t="s">
        <v>28</v>
      </c>
      <c r="D4054" t="s">
        <v>29</v>
      </c>
      <c r="E4054" t="s">
        <v>30</v>
      </c>
      <c r="F4054" t="s">
        <v>3617</v>
      </c>
      <c r="G4054" t="s">
        <v>3618</v>
      </c>
      <c r="H4054" t="s">
        <v>6354</v>
      </c>
      <c r="I4054" t="s">
        <v>6159</v>
      </c>
      <c r="J4054" t="s">
        <v>19852</v>
      </c>
      <c r="K4054" t="s">
        <v>31</v>
      </c>
      <c r="L4054" t="s">
        <v>31</v>
      </c>
      <c r="M4054" t="s">
        <v>42</v>
      </c>
      <c r="N4054" t="s">
        <v>61</v>
      </c>
      <c r="O4054" t="s">
        <v>18690</v>
      </c>
      <c r="P4054" t="s">
        <v>75</v>
      </c>
      <c r="Q4054" t="s">
        <v>159</v>
      </c>
      <c r="R4054" t="s">
        <v>604</v>
      </c>
      <c r="S4054" s="194" t="s">
        <v>235</v>
      </c>
      <c r="T4054" t="s">
        <v>64</v>
      </c>
      <c r="U4054" t="s">
        <v>48</v>
      </c>
      <c r="V4054" t="s">
        <v>49</v>
      </c>
      <c r="W4054" t="s">
        <v>23685</v>
      </c>
      <c r="X4054" s="127">
        <v>26989</v>
      </c>
      <c r="Y4054" t="s">
        <v>23686</v>
      </c>
      <c r="Z4054" s="127">
        <v>44508</v>
      </c>
      <c r="AA4054" s="127">
        <v>44561</v>
      </c>
      <c r="AB4054" t="s">
        <v>2185</v>
      </c>
      <c r="AC4054" t="s">
        <v>6628</v>
      </c>
      <c r="AD4054" t="s">
        <v>40</v>
      </c>
    </row>
    <row r="4055" spans="1:30" x14ac:dyDescent="0.25">
      <c r="A4055" t="s">
        <v>19853</v>
      </c>
      <c r="B4055" t="s">
        <v>377</v>
      </c>
      <c r="C4055" t="s">
        <v>28</v>
      </c>
      <c r="D4055" t="s">
        <v>29</v>
      </c>
      <c r="E4055" t="s">
        <v>30</v>
      </c>
      <c r="F4055" t="s">
        <v>3617</v>
      </c>
      <c r="G4055" t="s">
        <v>3618</v>
      </c>
      <c r="H4055" t="s">
        <v>6354</v>
      </c>
      <c r="I4055" t="s">
        <v>6159</v>
      </c>
      <c r="J4055" t="s">
        <v>19853</v>
      </c>
      <c r="K4055" t="s">
        <v>31</v>
      </c>
      <c r="L4055" t="s">
        <v>31</v>
      </c>
      <c r="M4055" t="s">
        <v>42</v>
      </c>
      <c r="N4055" t="s">
        <v>61</v>
      </c>
      <c r="O4055" t="s">
        <v>18690</v>
      </c>
      <c r="P4055" t="s">
        <v>23658</v>
      </c>
      <c r="Q4055" t="s">
        <v>550</v>
      </c>
      <c r="R4055" t="s">
        <v>23659</v>
      </c>
      <c r="S4055" s="194" t="s">
        <v>235</v>
      </c>
      <c r="T4055" t="s">
        <v>64</v>
      </c>
      <c r="U4055" t="s">
        <v>2663</v>
      </c>
      <c r="V4055" t="s">
        <v>49</v>
      </c>
      <c r="W4055" t="s">
        <v>23660</v>
      </c>
      <c r="X4055" s="127">
        <v>31375</v>
      </c>
      <c r="Y4055" t="s">
        <v>23661</v>
      </c>
      <c r="Z4055" s="127">
        <v>44256</v>
      </c>
      <c r="AA4055" s="127">
        <v>44561</v>
      </c>
      <c r="AB4055" t="s">
        <v>2185</v>
      </c>
      <c r="AC4055" t="s">
        <v>6628</v>
      </c>
      <c r="AD4055" t="s">
        <v>40</v>
      </c>
    </row>
    <row r="4056" spans="1:30" x14ac:dyDescent="0.25">
      <c r="A4056" t="s">
        <v>19854</v>
      </c>
      <c r="B4056" t="s">
        <v>377</v>
      </c>
      <c r="C4056" t="s">
        <v>28</v>
      </c>
      <c r="D4056" t="s">
        <v>29</v>
      </c>
      <c r="E4056" t="s">
        <v>30</v>
      </c>
      <c r="F4056" t="s">
        <v>3617</v>
      </c>
      <c r="G4056" t="s">
        <v>3618</v>
      </c>
      <c r="H4056" t="s">
        <v>6354</v>
      </c>
      <c r="I4056" t="s">
        <v>6159</v>
      </c>
      <c r="J4056" t="s">
        <v>19854</v>
      </c>
      <c r="K4056" t="s">
        <v>31</v>
      </c>
      <c r="L4056" t="s">
        <v>31</v>
      </c>
      <c r="M4056" t="s">
        <v>42</v>
      </c>
      <c r="N4056" t="s">
        <v>61</v>
      </c>
      <c r="O4056" t="s">
        <v>18690</v>
      </c>
      <c r="P4056" t="s">
        <v>499</v>
      </c>
      <c r="Q4056" t="s">
        <v>867</v>
      </c>
      <c r="R4056" t="s">
        <v>23652</v>
      </c>
      <c r="S4056" s="194" t="s">
        <v>235</v>
      </c>
      <c r="T4056" t="s">
        <v>64</v>
      </c>
      <c r="U4056" t="s">
        <v>2663</v>
      </c>
      <c r="V4056" t="s">
        <v>49</v>
      </c>
      <c r="W4056" t="s">
        <v>23653</v>
      </c>
      <c r="X4056" s="127">
        <v>31159</v>
      </c>
      <c r="Y4056" t="s">
        <v>23654</v>
      </c>
      <c r="Z4056" s="127">
        <v>44256</v>
      </c>
      <c r="AA4056" s="127">
        <v>44561</v>
      </c>
      <c r="AB4056" t="s">
        <v>2185</v>
      </c>
      <c r="AC4056" t="s">
        <v>6628</v>
      </c>
      <c r="AD4056" t="s">
        <v>40</v>
      </c>
    </row>
    <row r="4057" spans="1:30" x14ac:dyDescent="0.25">
      <c r="A4057" t="s">
        <v>19855</v>
      </c>
      <c r="B4057" t="s">
        <v>377</v>
      </c>
      <c r="C4057" t="s">
        <v>28</v>
      </c>
      <c r="D4057" t="s">
        <v>29</v>
      </c>
      <c r="E4057" t="s">
        <v>30</v>
      </c>
      <c r="F4057" t="s">
        <v>3617</v>
      </c>
      <c r="G4057" t="s">
        <v>3618</v>
      </c>
      <c r="H4057" t="s">
        <v>6354</v>
      </c>
      <c r="I4057" t="s">
        <v>6159</v>
      </c>
      <c r="J4057" t="s">
        <v>19855</v>
      </c>
      <c r="K4057" t="s">
        <v>31</v>
      </c>
      <c r="L4057" t="s">
        <v>31</v>
      </c>
      <c r="M4057" t="s">
        <v>42</v>
      </c>
      <c r="N4057" t="s">
        <v>61</v>
      </c>
      <c r="O4057" t="s">
        <v>18690</v>
      </c>
      <c r="P4057" t="s">
        <v>270</v>
      </c>
      <c r="Q4057" t="s">
        <v>21387</v>
      </c>
      <c r="R4057" t="s">
        <v>23655</v>
      </c>
      <c r="S4057" s="194" t="s">
        <v>235</v>
      </c>
      <c r="T4057" t="s">
        <v>64</v>
      </c>
      <c r="U4057" t="s">
        <v>2661</v>
      </c>
      <c r="V4057" t="s">
        <v>49</v>
      </c>
      <c r="W4057" t="s">
        <v>23656</v>
      </c>
      <c r="X4057" s="127">
        <v>25995</v>
      </c>
      <c r="Y4057" t="s">
        <v>23657</v>
      </c>
      <c r="Z4057" s="127">
        <v>44256</v>
      </c>
      <c r="AA4057" s="127">
        <v>44561</v>
      </c>
      <c r="AB4057" t="s">
        <v>2185</v>
      </c>
      <c r="AC4057" t="s">
        <v>6628</v>
      </c>
      <c r="AD4057" t="s">
        <v>40</v>
      </c>
    </row>
    <row r="4058" spans="1:30" x14ac:dyDescent="0.25">
      <c r="A4058" t="s">
        <v>19856</v>
      </c>
      <c r="B4058" t="s">
        <v>377</v>
      </c>
      <c r="C4058" t="s">
        <v>28</v>
      </c>
      <c r="D4058" t="s">
        <v>29</v>
      </c>
      <c r="E4058" t="s">
        <v>30</v>
      </c>
      <c r="F4058" t="s">
        <v>3617</v>
      </c>
      <c r="G4058" t="s">
        <v>3618</v>
      </c>
      <c r="H4058" t="s">
        <v>6354</v>
      </c>
      <c r="I4058" t="s">
        <v>6159</v>
      </c>
      <c r="J4058" t="s">
        <v>19856</v>
      </c>
      <c r="K4058" t="s">
        <v>31</v>
      </c>
      <c r="L4058" t="s">
        <v>31</v>
      </c>
      <c r="M4058" t="s">
        <v>42</v>
      </c>
      <c r="N4058" t="s">
        <v>61</v>
      </c>
      <c r="O4058" t="s">
        <v>18690</v>
      </c>
      <c r="P4058" t="s">
        <v>126</v>
      </c>
      <c r="Q4058" t="s">
        <v>693</v>
      </c>
      <c r="R4058" t="s">
        <v>23687</v>
      </c>
      <c r="S4058" s="194" t="s">
        <v>235</v>
      </c>
      <c r="T4058" t="s">
        <v>64</v>
      </c>
      <c r="U4058" t="s">
        <v>6399</v>
      </c>
      <c r="V4058" t="s">
        <v>49</v>
      </c>
      <c r="W4058" t="s">
        <v>23688</v>
      </c>
      <c r="X4058" s="127">
        <v>24781</v>
      </c>
      <c r="Y4058" t="s">
        <v>23689</v>
      </c>
      <c r="Z4058" s="127">
        <v>44256</v>
      </c>
      <c r="AA4058" s="127">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19857</v>
      </c>
      <c r="X4059" s="127">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19858</v>
      </c>
      <c r="X4060" s="127">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19859</v>
      </c>
      <c r="P4061" t="s">
        <v>2798</v>
      </c>
      <c r="Q4061" t="s">
        <v>23690</v>
      </c>
      <c r="R4061" t="s">
        <v>23691</v>
      </c>
      <c r="S4061" s="194" t="s">
        <v>235</v>
      </c>
      <c r="T4061" t="s">
        <v>41</v>
      </c>
      <c r="U4061" t="s">
        <v>48</v>
      </c>
      <c r="V4061" t="s">
        <v>49</v>
      </c>
      <c r="W4061" t="s">
        <v>23692</v>
      </c>
      <c r="X4061" s="127">
        <v>29881</v>
      </c>
      <c r="Y4061" t="s">
        <v>23693</v>
      </c>
      <c r="Z4061" s="127">
        <v>44256</v>
      </c>
      <c r="AA4061" s="127">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19860</v>
      </c>
      <c r="X4062" s="127">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19861</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19862</v>
      </c>
      <c r="X4064" s="127">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19863</v>
      </c>
      <c r="X4065" s="127">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19864</v>
      </c>
      <c r="X4066" s="127">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19865</v>
      </c>
      <c r="X4067" s="127">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19866</v>
      </c>
      <c r="X4068" s="127">
        <v>24262</v>
      </c>
      <c r="Y4068" t="s">
        <v>3726</v>
      </c>
      <c r="AB4068" t="s">
        <v>38</v>
      </c>
      <c r="AC4068" t="s">
        <v>95</v>
      </c>
      <c r="AD4068" t="s">
        <v>40</v>
      </c>
    </row>
    <row r="4069" spans="1:30" x14ac:dyDescent="0.25">
      <c r="A4069" t="s">
        <v>19867</v>
      </c>
      <c r="B4069" t="s">
        <v>377</v>
      </c>
      <c r="C4069" t="s">
        <v>28</v>
      </c>
      <c r="D4069" t="s">
        <v>29</v>
      </c>
      <c r="E4069" t="s">
        <v>30</v>
      </c>
      <c r="F4069" t="s">
        <v>3617</v>
      </c>
      <c r="G4069" t="s">
        <v>3618</v>
      </c>
      <c r="H4069" t="s">
        <v>6354</v>
      </c>
      <c r="I4069" t="s">
        <v>6159</v>
      </c>
      <c r="J4069" t="s">
        <v>19867</v>
      </c>
      <c r="K4069" t="s">
        <v>773</v>
      </c>
      <c r="L4069" t="s">
        <v>6405</v>
      </c>
      <c r="M4069" t="s">
        <v>16105</v>
      </c>
      <c r="N4069" t="s">
        <v>61</v>
      </c>
      <c r="O4069" t="s">
        <v>16096</v>
      </c>
      <c r="P4069" t="s">
        <v>273</v>
      </c>
      <c r="Q4069" t="s">
        <v>273</v>
      </c>
      <c r="R4069" t="s">
        <v>23694</v>
      </c>
      <c r="S4069" s="194" t="s">
        <v>235</v>
      </c>
      <c r="T4069" t="s">
        <v>775</v>
      </c>
      <c r="U4069" t="s">
        <v>776</v>
      </c>
      <c r="V4069" t="s">
        <v>49</v>
      </c>
      <c r="W4069" t="s">
        <v>23695</v>
      </c>
      <c r="X4069" s="127">
        <v>31850</v>
      </c>
      <c r="Y4069" t="s">
        <v>258</v>
      </c>
      <c r="Z4069" s="127">
        <v>44197</v>
      </c>
      <c r="AA4069" s="127">
        <v>44561</v>
      </c>
      <c r="AB4069" t="s">
        <v>119</v>
      </c>
      <c r="AC4069" t="s">
        <v>777</v>
      </c>
      <c r="AD4069" t="s">
        <v>40</v>
      </c>
    </row>
    <row r="4070" spans="1:30" x14ac:dyDescent="0.25">
      <c r="A4070" t="s">
        <v>19868</v>
      </c>
      <c r="B4070" t="s">
        <v>377</v>
      </c>
      <c r="C4070" t="s">
        <v>28</v>
      </c>
      <c r="D4070" t="s">
        <v>29</v>
      </c>
      <c r="E4070" t="s">
        <v>30</v>
      </c>
      <c r="F4070" t="s">
        <v>3617</v>
      </c>
      <c r="G4070" t="s">
        <v>3618</v>
      </c>
      <c r="H4070" t="s">
        <v>6354</v>
      </c>
      <c r="I4070" t="s">
        <v>6159</v>
      </c>
      <c r="J4070" t="s">
        <v>19868</v>
      </c>
      <c r="K4070" t="s">
        <v>773</v>
      </c>
      <c r="L4070" t="s">
        <v>6405</v>
      </c>
      <c r="M4070" t="s">
        <v>16110</v>
      </c>
      <c r="N4070" t="s">
        <v>61</v>
      </c>
      <c r="O4070" t="s">
        <v>16111</v>
      </c>
      <c r="P4070" t="s">
        <v>193</v>
      </c>
      <c r="Q4070" t="s">
        <v>842</v>
      </c>
      <c r="R4070" t="s">
        <v>23696</v>
      </c>
      <c r="S4070" s="194" t="s">
        <v>235</v>
      </c>
      <c r="T4070" t="s">
        <v>775</v>
      </c>
      <c r="U4070" t="s">
        <v>776</v>
      </c>
      <c r="V4070" t="s">
        <v>49</v>
      </c>
      <c r="W4070" t="s">
        <v>23697</v>
      </c>
      <c r="X4070" s="127">
        <v>33987</v>
      </c>
      <c r="Y4070" t="s">
        <v>23698</v>
      </c>
      <c r="Z4070" s="127">
        <v>44409</v>
      </c>
      <c r="AA4070" s="127">
        <v>44561</v>
      </c>
      <c r="AB4070" t="s">
        <v>119</v>
      </c>
      <c r="AC4070" t="s">
        <v>777</v>
      </c>
      <c r="AD4070" t="s">
        <v>40</v>
      </c>
    </row>
    <row r="4071" spans="1:30" x14ac:dyDescent="0.25">
      <c r="A4071" t="s">
        <v>19869</v>
      </c>
      <c r="B4071" t="s">
        <v>377</v>
      </c>
      <c r="C4071" t="s">
        <v>28</v>
      </c>
      <c r="D4071" t="s">
        <v>29</v>
      </c>
      <c r="E4071" t="s">
        <v>30</v>
      </c>
      <c r="F4071" t="s">
        <v>3617</v>
      </c>
      <c r="G4071" t="s">
        <v>3618</v>
      </c>
      <c r="H4071" t="s">
        <v>6354</v>
      </c>
      <c r="I4071" t="s">
        <v>6159</v>
      </c>
      <c r="J4071" t="s">
        <v>19869</v>
      </c>
      <c r="K4071" t="s">
        <v>773</v>
      </c>
      <c r="L4071" t="s">
        <v>6405</v>
      </c>
      <c r="M4071" t="s">
        <v>16114</v>
      </c>
      <c r="N4071" t="s">
        <v>61</v>
      </c>
      <c r="O4071" t="s">
        <v>16111</v>
      </c>
      <c r="P4071" t="s">
        <v>1428</v>
      </c>
      <c r="Q4071" t="s">
        <v>23699</v>
      </c>
      <c r="R4071" t="s">
        <v>46</v>
      </c>
      <c r="S4071" s="194" t="s">
        <v>235</v>
      </c>
      <c r="T4071" t="s">
        <v>775</v>
      </c>
      <c r="U4071" t="s">
        <v>776</v>
      </c>
      <c r="V4071" t="s">
        <v>49</v>
      </c>
      <c r="W4071" t="s">
        <v>23700</v>
      </c>
      <c r="X4071" s="127">
        <v>30639</v>
      </c>
      <c r="Y4071" t="s">
        <v>258</v>
      </c>
      <c r="Z4071" s="127">
        <v>44256</v>
      </c>
      <c r="AA4071" s="127">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19870</v>
      </c>
      <c r="X4072" s="127">
        <v>25641</v>
      </c>
      <c r="Y4072" t="s">
        <v>15921</v>
      </c>
      <c r="Z4072" s="127">
        <v>42064</v>
      </c>
      <c r="AA4072" s="127">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19871</v>
      </c>
      <c r="X4073" s="127">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19872</v>
      </c>
      <c r="X4074" s="127">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19873</v>
      </c>
      <c r="X4075" s="127">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19874</v>
      </c>
      <c r="X4076" s="127">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23701</v>
      </c>
      <c r="S4077" s="194" t="s">
        <v>235</v>
      </c>
      <c r="T4077" t="s">
        <v>64</v>
      </c>
      <c r="U4077" t="s">
        <v>48</v>
      </c>
      <c r="V4077" t="s">
        <v>49</v>
      </c>
      <c r="W4077" t="s">
        <v>23702</v>
      </c>
      <c r="X4077" s="127">
        <v>25882</v>
      </c>
      <c r="Y4077" t="s">
        <v>23703</v>
      </c>
      <c r="Z4077" s="127">
        <v>44256</v>
      </c>
      <c r="AA4077" s="127">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19875</v>
      </c>
      <c r="X4078" s="127">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19876</v>
      </c>
      <c r="X4079" s="127">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23704</v>
      </c>
      <c r="S4080" s="194" t="s">
        <v>235</v>
      </c>
      <c r="T4080" t="s">
        <v>64</v>
      </c>
      <c r="U4080" t="s">
        <v>48</v>
      </c>
      <c r="V4080" t="s">
        <v>49</v>
      </c>
      <c r="W4080" t="s">
        <v>23705</v>
      </c>
      <c r="X4080" s="127">
        <v>31102</v>
      </c>
      <c r="Y4080" t="s">
        <v>23706</v>
      </c>
      <c r="Z4080" s="127">
        <v>44256</v>
      </c>
      <c r="AA4080" s="127">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23707</v>
      </c>
      <c r="S4081" s="194" t="s">
        <v>235</v>
      </c>
      <c r="T4081" t="s">
        <v>41</v>
      </c>
      <c r="U4081" t="s">
        <v>48</v>
      </c>
      <c r="V4081" t="s">
        <v>49</v>
      </c>
      <c r="W4081" t="s">
        <v>23708</v>
      </c>
      <c r="X4081" s="127">
        <v>26660</v>
      </c>
      <c r="Y4081" t="s">
        <v>23709</v>
      </c>
      <c r="Z4081" s="127">
        <v>44440</v>
      </c>
      <c r="AA4081" s="127">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19877</v>
      </c>
      <c r="X4082" s="127">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19878</v>
      </c>
      <c r="X4083" s="127">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19879</v>
      </c>
      <c r="X4084" s="127">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19880</v>
      </c>
      <c r="X4085" s="127">
        <v>26537</v>
      </c>
      <c r="Y4085" t="s">
        <v>15925</v>
      </c>
      <c r="Z4085" s="127">
        <v>43525</v>
      </c>
      <c r="AA4085" s="127">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19881</v>
      </c>
      <c r="X4086" s="127">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19882</v>
      </c>
      <c r="X4087" s="127">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19883</v>
      </c>
      <c r="P4088" t="s">
        <v>71</v>
      </c>
      <c r="Q4088" t="s">
        <v>284</v>
      </c>
      <c r="R4088" t="s">
        <v>23710</v>
      </c>
      <c r="S4088" s="194" t="s">
        <v>235</v>
      </c>
      <c r="T4088" t="s">
        <v>64</v>
      </c>
      <c r="U4088" t="s">
        <v>48</v>
      </c>
      <c r="V4088" t="s">
        <v>49</v>
      </c>
      <c r="W4088" t="s">
        <v>23711</v>
      </c>
      <c r="X4088" s="127">
        <v>30203</v>
      </c>
      <c r="Y4088" t="s">
        <v>23712</v>
      </c>
      <c r="Z4088" s="127">
        <v>44256</v>
      </c>
      <c r="AA4088" s="127">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19884</v>
      </c>
      <c r="X4089" s="127">
        <v>24342</v>
      </c>
      <c r="Y4089" t="s">
        <v>3773</v>
      </c>
      <c r="Z4089" s="127">
        <v>44200</v>
      </c>
      <c r="AA4089" s="127">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21378</v>
      </c>
      <c r="R4090" t="s">
        <v>989</v>
      </c>
      <c r="S4090" s="194" t="s">
        <v>235</v>
      </c>
      <c r="T4090" t="s">
        <v>64</v>
      </c>
      <c r="U4090" t="s">
        <v>48</v>
      </c>
      <c r="V4090" t="s">
        <v>49</v>
      </c>
      <c r="W4090" t="s">
        <v>23713</v>
      </c>
      <c r="X4090" s="127">
        <v>32627</v>
      </c>
      <c r="Y4090" t="s">
        <v>23714</v>
      </c>
      <c r="Z4090" s="127">
        <v>44256</v>
      </c>
      <c r="AA4090" s="127">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94" t="s">
        <v>235</v>
      </c>
      <c r="T4091" t="s">
        <v>64</v>
      </c>
      <c r="U4091" t="s">
        <v>48</v>
      </c>
      <c r="V4091" t="s">
        <v>49</v>
      </c>
      <c r="W4091" t="s">
        <v>23715</v>
      </c>
      <c r="X4091" s="127">
        <v>31266</v>
      </c>
      <c r="Y4091" t="s">
        <v>23716</v>
      </c>
      <c r="Z4091" s="127">
        <v>44256</v>
      </c>
      <c r="AA4091" s="127">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19885</v>
      </c>
      <c r="X4092" s="127">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94" t="s">
        <v>235</v>
      </c>
      <c r="T4093" t="s">
        <v>64</v>
      </c>
      <c r="U4093" t="s">
        <v>48</v>
      </c>
      <c r="V4093" t="s">
        <v>49</v>
      </c>
      <c r="W4093" t="s">
        <v>23717</v>
      </c>
      <c r="X4093" s="127">
        <v>30833</v>
      </c>
      <c r="Y4093" t="s">
        <v>23718</v>
      </c>
      <c r="Z4093" s="127">
        <v>44256</v>
      </c>
      <c r="AA4093" s="127">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19886</v>
      </c>
      <c r="X4094" s="127">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19740</v>
      </c>
      <c r="X4095" s="127">
        <v>26579</v>
      </c>
      <c r="Y4095" t="s">
        <v>3433</v>
      </c>
      <c r="Z4095" s="127">
        <v>44197</v>
      </c>
      <c r="AA4095" s="127">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19887</v>
      </c>
      <c r="X4096" s="127">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19888</v>
      </c>
      <c r="X4097" s="127">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19889</v>
      </c>
      <c r="X4098" s="127">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19890</v>
      </c>
      <c r="P4099" t="s">
        <v>98</v>
      </c>
      <c r="Q4099" t="s">
        <v>44</v>
      </c>
      <c r="R4099" t="s">
        <v>5523</v>
      </c>
      <c r="S4099" t="str">
        <f t="shared" si="59"/>
        <v>COLQUE SERRUTO, AURORA NIOMICIA</v>
      </c>
      <c r="T4099" t="s">
        <v>64</v>
      </c>
      <c r="U4099" t="s">
        <v>48</v>
      </c>
      <c r="V4099" t="s">
        <v>49</v>
      </c>
      <c r="W4099" t="s">
        <v>19891</v>
      </c>
      <c r="X4099" s="127">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19892</v>
      </c>
      <c r="X4100" s="127">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20003</v>
      </c>
      <c r="X4101" s="127">
        <v>24866</v>
      </c>
      <c r="Y4101" t="s">
        <v>4111</v>
      </c>
      <c r="Z4101" s="127">
        <v>44197</v>
      </c>
      <c r="AA4101" s="127">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19893</v>
      </c>
      <c r="X4102" s="127">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94" t="s">
        <v>235</v>
      </c>
      <c r="T4103" t="s">
        <v>64</v>
      </c>
      <c r="U4103" t="s">
        <v>48</v>
      </c>
      <c r="V4103" t="s">
        <v>49</v>
      </c>
      <c r="W4103" t="s">
        <v>23719</v>
      </c>
      <c r="X4103" s="127">
        <v>27938</v>
      </c>
      <c r="Y4103" t="s">
        <v>23720</v>
      </c>
      <c r="Z4103" s="127">
        <v>44256</v>
      </c>
      <c r="AA4103" s="127">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19894</v>
      </c>
      <c r="X4104" s="127">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19895</v>
      </c>
      <c r="X4105" s="127">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23721</v>
      </c>
      <c r="Q4106" t="s">
        <v>76</v>
      </c>
      <c r="R4106" t="s">
        <v>23722</v>
      </c>
      <c r="S4106" s="194" t="s">
        <v>235</v>
      </c>
      <c r="T4106" t="s">
        <v>64</v>
      </c>
      <c r="U4106" t="s">
        <v>48</v>
      </c>
      <c r="V4106" t="s">
        <v>49</v>
      </c>
      <c r="W4106" t="s">
        <v>23723</v>
      </c>
      <c r="X4106" s="127">
        <v>31622</v>
      </c>
      <c r="Y4106" t="s">
        <v>23724</v>
      </c>
      <c r="Z4106" s="127">
        <v>44256</v>
      </c>
      <c r="AA4106" s="127">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19896</v>
      </c>
      <c r="X4107" s="127">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19897</v>
      </c>
      <c r="X4108" s="127">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19898</v>
      </c>
      <c r="X4109" s="127">
        <v>25617</v>
      </c>
      <c r="Y4109" t="s">
        <v>3834</v>
      </c>
      <c r="Z4109" s="127">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19899</v>
      </c>
      <c r="X4110" s="127">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19900</v>
      </c>
      <c r="X4111" s="127">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23725</v>
      </c>
      <c r="S4112" s="194" t="s">
        <v>235</v>
      </c>
      <c r="T4112" t="s">
        <v>64</v>
      </c>
      <c r="U4112" t="s">
        <v>48</v>
      </c>
      <c r="V4112" t="s">
        <v>49</v>
      </c>
      <c r="W4112" t="s">
        <v>23726</v>
      </c>
      <c r="X4112" s="127">
        <v>32683</v>
      </c>
      <c r="Y4112" t="s">
        <v>23727</v>
      </c>
      <c r="Z4112" s="127">
        <v>44256</v>
      </c>
      <c r="AA4112" s="127">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19901</v>
      </c>
      <c r="X4113" s="127">
        <v>21746</v>
      </c>
      <c r="Y4113" t="s">
        <v>3845</v>
      </c>
      <c r="Z4113" s="127">
        <v>44256</v>
      </c>
      <c r="AA4113" s="127">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19902</v>
      </c>
      <c r="P4114" t="s">
        <v>23728</v>
      </c>
      <c r="Q4114" t="s">
        <v>106</v>
      </c>
      <c r="R4114" t="s">
        <v>14122</v>
      </c>
      <c r="S4114" s="194" t="s">
        <v>235</v>
      </c>
      <c r="T4114" t="s">
        <v>64</v>
      </c>
      <c r="U4114" t="s">
        <v>784</v>
      </c>
      <c r="V4114" t="s">
        <v>49</v>
      </c>
      <c r="W4114" t="s">
        <v>23729</v>
      </c>
      <c r="X4114" s="127">
        <v>27138</v>
      </c>
      <c r="Y4114" t="s">
        <v>23730</v>
      </c>
      <c r="Z4114" s="127">
        <v>44256</v>
      </c>
      <c r="AA4114" s="127">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23731</v>
      </c>
      <c r="S4115" s="194" t="s">
        <v>235</v>
      </c>
      <c r="T4115" t="s">
        <v>64</v>
      </c>
      <c r="U4115" t="s">
        <v>48</v>
      </c>
      <c r="V4115" t="s">
        <v>49</v>
      </c>
      <c r="W4115" t="s">
        <v>23732</v>
      </c>
      <c r="X4115" s="127">
        <v>30184</v>
      </c>
      <c r="Y4115" t="s">
        <v>23733</v>
      </c>
      <c r="Z4115" s="127">
        <v>44256</v>
      </c>
      <c r="AA4115" s="127">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19903</v>
      </c>
      <c r="X4116" s="127">
        <v>25103</v>
      </c>
      <c r="Y4116" t="s">
        <v>3850</v>
      </c>
      <c r="Z4116" s="127">
        <v>44256</v>
      </c>
      <c r="AA4116" s="127">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19904</v>
      </c>
      <c r="P4117" t="s">
        <v>379</v>
      </c>
      <c r="Q4117" t="s">
        <v>23734</v>
      </c>
      <c r="R4117" t="s">
        <v>23735</v>
      </c>
      <c r="S4117" s="194" t="s">
        <v>235</v>
      </c>
      <c r="T4117" t="s">
        <v>64</v>
      </c>
      <c r="U4117" t="s">
        <v>784</v>
      </c>
      <c r="V4117" t="s">
        <v>49</v>
      </c>
      <c r="W4117" t="s">
        <v>23736</v>
      </c>
      <c r="X4117" s="127">
        <v>29624</v>
      </c>
      <c r="Y4117" t="s">
        <v>23737</v>
      </c>
      <c r="Z4117" s="127">
        <v>44256</v>
      </c>
      <c r="AA4117" s="127">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19905</v>
      </c>
      <c r="P4118" t="s">
        <v>45</v>
      </c>
      <c r="Q4118" t="s">
        <v>75</v>
      </c>
      <c r="R4118" t="s">
        <v>23738</v>
      </c>
      <c r="S4118" s="194" t="s">
        <v>235</v>
      </c>
      <c r="T4118" t="s">
        <v>64</v>
      </c>
      <c r="U4118" t="s">
        <v>784</v>
      </c>
      <c r="V4118" t="s">
        <v>49</v>
      </c>
      <c r="W4118" t="s">
        <v>23739</v>
      </c>
      <c r="X4118" s="127">
        <v>28251</v>
      </c>
      <c r="Y4118" t="s">
        <v>23740</v>
      </c>
      <c r="Z4118" s="127">
        <v>44256</v>
      </c>
      <c r="AA4118" s="127">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19906</v>
      </c>
      <c r="X4119" s="127">
        <v>27658</v>
      </c>
      <c r="Y4119" t="s">
        <v>14482</v>
      </c>
      <c r="Z4119" s="127">
        <v>44256</v>
      </c>
      <c r="AA4119" s="127">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94" t="s">
        <v>235</v>
      </c>
      <c r="T4120" t="s">
        <v>64</v>
      </c>
      <c r="U4120" t="s">
        <v>48</v>
      </c>
      <c r="V4120" t="s">
        <v>49</v>
      </c>
      <c r="W4120" t="s">
        <v>23741</v>
      </c>
      <c r="X4120" s="127">
        <v>26866</v>
      </c>
      <c r="Y4120" t="s">
        <v>23742</v>
      </c>
      <c r="Z4120" s="127">
        <v>44256</v>
      </c>
      <c r="AA4120" s="127">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19907</v>
      </c>
      <c r="X4121" s="127">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19908</v>
      </c>
      <c r="P4122" t="s">
        <v>106</v>
      </c>
      <c r="Q4122" t="s">
        <v>152</v>
      </c>
      <c r="R4122" t="s">
        <v>23743</v>
      </c>
      <c r="S4122" s="194" t="s">
        <v>235</v>
      </c>
      <c r="T4122" t="s">
        <v>64</v>
      </c>
      <c r="U4122" t="s">
        <v>48</v>
      </c>
      <c r="V4122" t="s">
        <v>49</v>
      </c>
      <c r="W4122" t="s">
        <v>23744</v>
      </c>
      <c r="X4122" s="127">
        <v>29868</v>
      </c>
      <c r="Y4122" t="s">
        <v>23745</v>
      </c>
      <c r="Z4122" s="127">
        <v>44337</v>
      </c>
      <c r="AA4122" s="127">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19909</v>
      </c>
      <c r="X4123" s="127">
        <v>23919</v>
      </c>
      <c r="Y4123" t="s">
        <v>15935</v>
      </c>
      <c r="Z4123" s="127">
        <v>44197</v>
      </c>
      <c r="AA4123" s="127">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19910</v>
      </c>
      <c r="X4124" s="127">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19911</v>
      </c>
      <c r="P4125" t="s">
        <v>126</v>
      </c>
      <c r="Q4125" t="s">
        <v>387</v>
      </c>
      <c r="R4125" t="s">
        <v>863</v>
      </c>
      <c r="S4125" s="194" t="s">
        <v>235</v>
      </c>
      <c r="T4125" t="s">
        <v>64</v>
      </c>
      <c r="U4125" t="s">
        <v>48</v>
      </c>
      <c r="V4125" t="s">
        <v>49</v>
      </c>
      <c r="W4125" t="s">
        <v>23746</v>
      </c>
      <c r="X4125" s="127">
        <v>27790</v>
      </c>
      <c r="Y4125" t="s">
        <v>23747</v>
      </c>
      <c r="Z4125" s="127">
        <v>44256</v>
      </c>
      <c r="AA4125" s="127">
        <v>44561</v>
      </c>
      <c r="AB4125" t="s">
        <v>38</v>
      </c>
      <c r="AC4125" t="s">
        <v>6628</v>
      </c>
      <c r="AD4125" t="s">
        <v>40</v>
      </c>
    </row>
    <row r="4126" spans="1:30" x14ac:dyDescent="0.25">
      <c r="A4126" t="s">
        <v>19912</v>
      </c>
      <c r="B4126" t="s">
        <v>377</v>
      </c>
      <c r="C4126" t="s">
        <v>28</v>
      </c>
      <c r="D4126" t="s">
        <v>29</v>
      </c>
      <c r="E4126" t="s">
        <v>368</v>
      </c>
      <c r="F4126" t="s">
        <v>3830</v>
      </c>
      <c r="G4126" t="s">
        <v>3831</v>
      </c>
      <c r="H4126" t="s">
        <v>6354</v>
      </c>
      <c r="I4126" t="s">
        <v>577</v>
      </c>
      <c r="J4126" t="s">
        <v>19912</v>
      </c>
      <c r="K4126" t="s">
        <v>31</v>
      </c>
      <c r="L4126" t="s">
        <v>31</v>
      </c>
      <c r="M4126" t="s">
        <v>42</v>
      </c>
      <c r="N4126" t="s">
        <v>61</v>
      </c>
      <c r="O4126" t="s">
        <v>18690</v>
      </c>
      <c r="P4126" t="s">
        <v>379</v>
      </c>
      <c r="Q4126" t="s">
        <v>23734</v>
      </c>
      <c r="R4126" t="s">
        <v>23735</v>
      </c>
      <c r="S4126" s="194" t="s">
        <v>235</v>
      </c>
      <c r="T4126" t="s">
        <v>64</v>
      </c>
      <c r="U4126" t="s">
        <v>749</v>
      </c>
      <c r="V4126" t="s">
        <v>49</v>
      </c>
      <c r="W4126" t="s">
        <v>23736</v>
      </c>
      <c r="X4126" s="127">
        <v>29624</v>
      </c>
      <c r="Y4126" t="s">
        <v>23737</v>
      </c>
      <c r="Z4126" s="127">
        <v>44256</v>
      </c>
      <c r="AA4126" s="127">
        <v>44561</v>
      </c>
      <c r="AB4126" t="s">
        <v>2185</v>
      </c>
      <c r="AC4126" t="s">
        <v>6628</v>
      </c>
      <c r="AD4126" t="s">
        <v>40</v>
      </c>
    </row>
    <row r="4127" spans="1:30" x14ac:dyDescent="0.25">
      <c r="A4127" t="s">
        <v>19913</v>
      </c>
      <c r="B4127" t="s">
        <v>377</v>
      </c>
      <c r="C4127" t="s">
        <v>28</v>
      </c>
      <c r="D4127" t="s">
        <v>29</v>
      </c>
      <c r="E4127" t="s">
        <v>368</v>
      </c>
      <c r="F4127" t="s">
        <v>3830</v>
      </c>
      <c r="G4127" t="s">
        <v>3831</v>
      </c>
      <c r="H4127" t="s">
        <v>6354</v>
      </c>
      <c r="I4127" t="s">
        <v>577</v>
      </c>
      <c r="J4127" t="s">
        <v>19913</v>
      </c>
      <c r="K4127" t="s">
        <v>31</v>
      </c>
      <c r="L4127" t="s">
        <v>31</v>
      </c>
      <c r="M4127" t="s">
        <v>42</v>
      </c>
      <c r="N4127" t="s">
        <v>61</v>
      </c>
      <c r="O4127" t="s">
        <v>18690</v>
      </c>
      <c r="P4127" t="s">
        <v>23728</v>
      </c>
      <c r="Q4127" t="s">
        <v>106</v>
      </c>
      <c r="R4127" t="s">
        <v>14122</v>
      </c>
      <c r="S4127" s="194" t="s">
        <v>235</v>
      </c>
      <c r="T4127" t="s">
        <v>64</v>
      </c>
      <c r="U4127" t="s">
        <v>6423</v>
      </c>
      <c r="V4127" t="s">
        <v>49</v>
      </c>
      <c r="W4127" t="s">
        <v>23729</v>
      </c>
      <c r="X4127" s="127">
        <v>27138</v>
      </c>
      <c r="Y4127" t="s">
        <v>23730</v>
      </c>
      <c r="Z4127" s="127">
        <v>44256</v>
      </c>
      <c r="AA4127" s="127">
        <v>44561</v>
      </c>
      <c r="AB4127" t="s">
        <v>2185</v>
      </c>
      <c r="AC4127" t="s">
        <v>6628</v>
      </c>
      <c r="AD4127" t="s">
        <v>40</v>
      </c>
    </row>
    <row r="4128" spans="1:30" x14ac:dyDescent="0.25">
      <c r="A4128" t="s">
        <v>19914</v>
      </c>
      <c r="B4128" t="s">
        <v>377</v>
      </c>
      <c r="C4128" t="s">
        <v>28</v>
      </c>
      <c r="D4128" t="s">
        <v>29</v>
      </c>
      <c r="E4128" t="s">
        <v>368</v>
      </c>
      <c r="F4128" t="s">
        <v>3830</v>
      </c>
      <c r="G4128" t="s">
        <v>3831</v>
      </c>
      <c r="H4128" t="s">
        <v>6354</v>
      </c>
      <c r="I4128" t="s">
        <v>577</v>
      </c>
      <c r="J4128" t="s">
        <v>19914</v>
      </c>
      <c r="K4128" t="s">
        <v>31</v>
      </c>
      <c r="L4128" t="s">
        <v>31</v>
      </c>
      <c r="M4128" t="s">
        <v>42</v>
      </c>
      <c r="N4128" t="s">
        <v>61</v>
      </c>
      <c r="O4128" t="s">
        <v>18690</v>
      </c>
      <c r="P4128" t="s">
        <v>45</v>
      </c>
      <c r="Q4128" t="s">
        <v>75</v>
      </c>
      <c r="R4128" t="s">
        <v>23738</v>
      </c>
      <c r="S4128" s="194" t="s">
        <v>235</v>
      </c>
      <c r="T4128" t="s">
        <v>64</v>
      </c>
      <c r="U4128" t="s">
        <v>2184</v>
      </c>
      <c r="V4128" t="s">
        <v>49</v>
      </c>
      <c r="W4128" t="s">
        <v>23739</v>
      </c>
      <c r="X4128" s="127">
        <v>28251</v>
      </c>
      <c r="Y4128" t="s">
        <v>23740</v>
      </c>
      <c r="Z4128" s="127">
        <v>44256</v>
      </c>
      <c r="AA4128" s="127">
        <v>44561</v>
      </c>
      <c r="AB4128" t="s">
        <v>2185</v>
      </c>
      <c r="AC4128" t="s">
        <v>6628</v>
      </c>
      <c r="AD4128" t="s">
        <v>40</v>
      </c>
    </row>
    <row r="4129" spans="1:30" x14ac:dyDescent="0.25">
      <c r="A4129" t="s">
        <v>19915</v>
      </c>
      <c r="B4129" t="s">
        <v>377</v>
      </c>
      <c r="C4129" t="s">
        <v>28</v>
      </c>
      <c r="D4129" t="s">
        <v>29</v>
      </c>
      <c r="E4129" t="s">
        <v>368</v>
      </c>
      <c r="F4129" t="s">
        <v>3830</v>
      </c>
      <c r="G4129" t="s">
        <v>3831</v>
      </c>
      <c r="H4129" t="s">
        <v>6354</v>
      </c>
      <c r="I4129" t="s">
        <v>577</v>
      </c>
      <c r="J4129" t="s">
        <v>19915</v>
      </c>
      <c r="K4129" t="s">
        <v>31</v>
      </c>
      <c r="L4129" t="s">
        <v>31</v>
      </c>
      <c r="M4129" t="s">
        <v>42</v>
      </c>
      <c r="N4129" t="s">
        <v>61</v>
      </c>
      <c r="O4129" t="s">
        <v>18690</v>
      </c>
      <c r="P4129" t="s">
        <v>1011</v>
      </c>
      <c r="Q4129" t="s">
        <v>132</v>
      </c>
      <c r="R4129" t="s">
        <v>23748</v>
      </c>
      <c r="S4129" s="194" t="s">
        <v>235</v>
      </c>
      <c r="T4129" t="s">
        <v>64</v>
      </c>
      <c r="U4129" t="s">
        <v>6399</v>
      </c>
      <c r="V4129" t="s">
        <v>49</v>
      </c>
      <c r="W4129" t="s">
        <v>23749</v>
      </c>
      <c r="X4129" s="127">
        <v>27072</v>
      </c>
      <c r="Y4129" t="s">
        <v>23750</v>
      </c>
      <c r="Z4129" s="127">
        <v>44256</v>
      </c>
      <c r="AA4129" s="127">
        <v>44561</v>
      </c>
      <c r="AB4129" t="s">
        <v>2185</v>
      </c>
      <c r="AC4129" t="s">
        <v>6628</v>
      </c>
      <c r="AD4129" t="s">
        <v>40</v>
      </c>
    </row>
    <row r="4130" spans="1:30" x14ac:dyDescent="0.25">
      <c r="A4130" t="s">
        <v>19916</v>
      </c>
      <c r="B4130" t="s">
        <v>377</v>
      </c>
      <c r="C4130" t="s">
        <v>28</v>
      </c>
      <c r="D4130" t="s">
        <v>29</v>
      </c>
      <c r="E4130" t="s">
        <v>368</v>
      </c>
      <c r="F4130" t="s">
        <v>3830</v>
      </c>
      <c r="G4130" t="s">
        <v>3831</v>
      </c>
      <c r="H4130" t="s">
        <v>6354</v>
      </c>
      <c r="I4130" t="s">
        <v>577</v>
      </c>
      <c r="J4130" t="s">
        <v>19916</v>
      </c>
      <c r="K4130" t="s">
        <v>31</v>
      </c>
      <c r="L4130" t="s">
        <v>31</v>
      </c>
      <c r="M4130" t="s">
        <v>42</v>
      </c>
      <c r="N4130" t="s">
        <v>61</v>
      </c>
      <c r="O4130" t="s">
        <v>18690</v>
      </c>
      <c r="P4130" t="s">
        <v>150</v>
      </c>
      <c r="Q4130" t="s">
        <v>23751</v>
      </c>
      <c r="R4130" t="s">
        <v>23752</v>
      </c>
      <c r="S4130" s="194" t="s">
        <v>235</v>
      </c>
      <c r="T4130" t="s">
        <v>64</v>
      </c>
      <c r="U4130" t="s">
        <v>6399</v>
      </c>
      <c r="V4130" t="s">
        <v>49</v>
      </c>
      <c r="W4130" t="s">
        <v>23753</v>
      </c>
      <c r="X4130" s="127">
        <v>30260</v>
      </c>
      <c r="Y4130" t="s">
        <v>23754</v>
      </c>
      <c r="Z4130" s="127">
        <v>44256</v>
      </c>
      <c r="AA4130" s="127">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23755</v>
      </c>
      <c r="S4131" s="194" t="s">
        <v>235</v>
      </c>
      <c r="T4131" t="s">
        <v>41</v>
      </c>
      <c r="U4131" t="s">
        <v>48</v>
      </c>
      <c r="V4131" t="s">
        <v>49</v>
      </c>
      <c r="W4131" t="s">
        <v>23756</v>
      </c>
      <c r="X4131" s="127">
        <v>30002</v>
      </c>
      <c r="Y4131" t="s">
        <v>23757</v>
      </c>
      <c r="Z4131" s="127">
        <v>44256</v>
      </c>
      <c r="AA4131" s="127">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19917</v>
      </c>
      <c r="X4132" s="127">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19918</v>
      </c>
      <c r="X4133" s="127">
        <v>21783</v>
      </c>
      <c r="Y4133" t="s">
        <v>3871</v>
      </c>
      <c r="AB4133" t="s">
        <v>38</v>
      </c>
      <c r="AC4133" t="s">
        <v>95</v>
      </c>
      <c r="AD4133" t="s">
        <v>40</v>
      </c>
    </row>
    <row r="4134" spans="1:30" x14ac:dyDescent="0.25">
      <c r="A4134" t="s">
        <v>19919</v>
      </c>
      <c r="B4134" t="s">
        <v>377</v>
      </c>
      <c r="C4134" t="s">
        <v>28</v>
      </c>
      <c r="D4134" t="s">
        <v>29</v>
      </c>
      <c r="E4134" t="s">
        <v>368</v>
      </c>
      <c r="F4134" t="s">
        <v>3830</v>
      </c>
      <c r="G4134" t="s">
        <v>3831</v>
      </c>
      <c r="H4134" t="s">
        <v>6354</v>
      </c>
      <c r="I4134" t="s">
        <v>577</v>
      </c>
      <c r="J4134" t="s">
        <v>19919</v>
      </c>
      <c r="K4134" t="s">
        <v>773</v>
      </c>
      <c r="L4134" t="s">
        <v>6405</v>
      </c>
      <c r="M4134" t="s">
        <v>16105</v>
      </c>
      <c r="N4134" t="s">
        <v>61</v>
      </c>
      <c r="O4134" t="s">
        <v>16096</v>
      </c>
      <c r="P4134" t="s">
        <v>553</v>
      </c>
      <c r="Q4134" t="s">
        <v>21195</v>
      </c>
      <c r="R4134" t="s">
        <v>23758</v>
      </c>
      <c r="S4134" s="194" t="s">
        <v>235</v>
      </c>
      <c r="T4134" t="s">
        <v>775</v>
      </c>
      <c r="U4134" t="s">
        <v>776</v>
      </c>
      <c r="V4134" t="s">
        <v>49</v>
      </c>
      <c r="W4134" t="s">
        <v>23759</v>
      </c>
      <c r="X4134" s="127">
        <v>25380</v>
      </c>
      <c r="Y4134" t="s">
        <v>258</v>
      </c>
      <c r="Z4134" s="127">
        <v>44197</v>
      </c>
      <c r="AA4134" s="127">
        <v>44561</v>
      </c>
      <c r="AB4134" t="s">
        <v>119</v>
      </c>
      <c r="AC4134" t="s">
        <v>777</v>
      </c>
      <c r="AD4134" t="s">
        <v>40</v>
      </c>
    </row>
    <row r="4135" spans="1:30" x14ac:dyDescent="0.25">
      <c r="A4135" t="s">
        <v>19920</v>
      </c>
      <c r="B4135" t="s">
        <v>377</v>
      </c>
      <c r="C4135" t="s">
        <v>28</v>
      </c>
      <c r="D4135" t="s">
        <v>29</v>
      </c>
      <c r="E4135" t="s">
        <v>368</v>
      </c>
      <c r="F4135" t="s">
        <v>3830</v>
      </c>
      <c r="G4135" t="s">
        <v>3831</v>
      </c>
      <c r="H4135" t="s">
        <v>6354</v>
      </c>
      <c r="I4135" t="s">
        <v>577</v>
      </c>
      <c r="J4135" t="s">
        <v>19920</v>
      </c>
      <c r="K4135" t="s">
        <v>773</v>
      </c>
      <c r="L4135" t="s">
        <v>6405</v>
      </c>
      <c r="M4135" t="s">
        <v>16110</v>
      </c>
      <c r="N4135" t="s">
        <v>61</v>
      </c>
      <c r="O4135" t="s">
        <v>16111</v>
      </c>
      <c r="P4135" t="s">
        <v>250</v>
      </c>
      <c r="Q4135" t="s">
        <v>849</v>
      </c>
      <c r="R4135" t="s">
        <v>23760</v>
      </c>
      <c r="S4135" s="194" t="s">
        <v>235</v>
      </c>
      <c r="T4135" t="s">
        <v>775</v>
      </c>
      <c r="U4135" t="s">
        <v>776</v>
      </c>
      <c r="V4135" t="s">
        <v>49</v>
      </c>
      <c r="W4135" t="s">
        <v>23761</v>
      </c>
      <c r="X4135" s="127">
        <v>31819</v>
      </c>
      <c r="Y4135" t="s">
        <v>23762</v>
      </c>
      <c r="Z4135" s="127">
        <v>44409</v>
      </c>
      <c r="AA4135" s="127">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19909</v>
      </c>
      <c r="X4136" s="127">
        <v>23919</v>
      </c>
      <c r="Y4136" t="s">
        <v>15935</v>
      </c>
      <c r="Z4136" s="127">
        <v>44197</v>
      </c>
      <c r="AA4136" s="127">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19921</v>
      </c>
      <c r="X4137" s="127">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19922</v>
      </c>
      <c r="P4138" t="s">
        <v>159</v>
      </c>
      <c r="Q4138" t="s">
        <v>168</v>
      </c>
      <c r="R4138" t="s">
        <v>23763</v>
      </c>
      <c r="S4138" s="194" t="s">
        <v>235</v>
      </c>
      <c r="T4138" t="s">
        <v>64</v>
      </c>
      <c r="U4138" t="s">
        <v>48</v>
      </c>
      <c r="V4138" t="s">
        <v>49</v>
      </c>
      <c r="W4138" t="s">
        <v>23764</v>
      </c>
      <c r="X4138" s="127">
        <v>28497</v>
      </c>
      <c r="Y4138" t="s">
        <v>23765</v>
      </c>
      <c r="Z4138" s="127">
        <v>44256</v>
      </c>
      <c r="AA4138" s="127">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19923</v>
      </c>
      <c r="X4139" s="127">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19924</v>
      </c>
      <c r="P4140" t="s">
        <v>106</v>
      </c>
      <c r="Q4140" t="s">
        <v>280</v>
      </c>
      <c r="R4140" t="s">
        <v>23766</v>
      </c>
      <c r="S4140" s="194" t="s">
        <v>235</v>
      </c>
      <c r="T4140" t="s">
        <v>64</v>
      </c>
      <c r="U4140" t="s">
        <v>48</v>
      </c>
      <c r="V4140" t="s">
        <v>49</v>
      </c>
      <c r="W4140" t="s">
        <v>23767</v>
      </c>
      <c r="X4140" s="127">
        <v>30512</v>
      </c>
      <c r="Y4140" t="s">
        <v>23768</v>
      </c>
      <c r="Z4140" s="127">
        <v>44256</v>
      </c>
      <c r="AA4140" s="127">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19925</v>
      </c>
      <c r="X4141" s="127">
        <v>24426</v>
      </c>
      <c r="Y4141" t="s">
        <v>3889</v>
      </c>
      <c r="Z4141" s="127">
        <v>44197</v>
      </c>
      <c r="AA4141" s="127">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19926</v>
      </c>
      <c r="P4142" t="s">
        <v>346</v>
      </c>
      <c r="Q4142" t="s">
        <v>106</v>
      </c>
      <c r="R4142" t="s">
        <v>903</v>
      </c>
      <c r="S4142" s="194" t="s">
        <v>235</v>
      </c>
      <c r="T4142" t="s">
        <v>64</v>
      </c>
      <c r="U4142" t="s">
        <v>48</v>
      </c>
      <c r="V4142" t="s">
        <v>49</v>
      </c>
      <c r="W4142" t="s">
        <v>23769</v>
      </c>
      <c r="X4142" s="127">
        <v>27469</v>
      </c>
      <c r="Y4142" t="s">
        <v>23770</v>
      </c>
      <c r="Z4142" s="127">
        <v>44256</v>
      </c>
      <c r="AA4142" s="127">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23771</v>
      </c>
      <c r="S4143" s="194" t="s">
        <v>235</v>
      </c>
      <c r="T4143" t="s">
        <v>64</v>
      </c>
      <c r="U4143" t="s">
        <v>48</v>
      </c>
      <c r="V4143" t="s">
        <v>49</v>
      </c>
      <c r="W4143" t="s">
        <v>23772</v>
      </c>
      <c r="X4143" s="127">
        <v>23327</v>
      </c>
      <c r="Y4143" t="s">
        <v>23773</v>
      </c>
      <c r="Z4143" s="127">
        <v>44256</v>
      </c>
      <c r="AA4143" s="127">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19927</v>
      </c>
      <c r="P4144" t="s">
        <v>106</v>
      </c>
      <c r="Q4144" t="s">
        <v>1272</v>
      </c>
      <c r="R4144" t="s">
        <v>23774</v>
      </c>
      <c r="S4144" s="194" t="s">
        <v>235</v>
      </c>
      <c r="T4144" t="s">
        <v>64</v>
      </c>
      <c r="U4144" t="s">
        <v>48</v>
      </c>
      <c r="V4144" t="s">
        <v>49</v>
      </c>
      <c r="W4144" t="s">
        <v>23775</v>
      </c>
      <c r="X4144" s="127">
        <v>27785</v>
      </c>
      <c r="Y4144" t="s">
        <v>23776</v>
      </c>
      <c r="Z4144" s="127">
        <v>44330</v>
      </c>
      <c r="AA4144" s="127">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16184</v>
      </c>
      <c r="W4145" t="s">
        <v>19928</v>
      </c>
      <c r="X4145" s="127">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19929</v>
      </c>
      <c r="P4146" t="s">
        <v>6567</v>
      </c>
      <c r="Q4146" t="s">
        <v>659</v>
      </c>
      <c r="R4146" t="s">
        <v>2618</v>
      </c>
      <c r="S4146" s="194" t="s">
        <v>235</v>
      </c>
      <c r="T4146" t="s">
        <v>64</v>
      </c>
      <c r="U4146" t="s">
        <v>48</v>
      </c>
      <c r="V4146" t="s">
        <v>49</v>
      </c>
      <c r="W4146" t="s">
        <v>23777</v>
      </c>
      <c r="X4146" s="127">
        <v>31096</v>
      </c>
      <c r="Y4146" t="s">
        <v>23778</v>
      </c>
      <c r="Z4146" s="127">
        <v>44484</v>
      </c>
      <c r="AA4146" s="127">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19930</v>
      </c>
      <c r="X4147" s="127">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19931</v>
      </c>
      <c r="P4148" t="s">
        <v>537</v>
      </c>
      <c r="Q4148" t="s">
        <v>23779</v>
      </c>
      <c r="R4148" t="s">
        <v>604</v>
      </c>
      <c r="S4148" s="194" t="s">
        <v>235</v>
      </c>
      <c r="T4148" t="s">
        <v>102</v>
      </c>
      <c r="U4148" t="s">
        <v>37</v>
      </c>
      <c r="V4148" t="s">
        <v>49</v>
      </c>
      <c r="W4148" t="s">
        <v>23780</v>
      </c>
      <c r="X4148" s="127">
        <v>29758</v>
      </c>
      <c r="Y4148" t="s">
        <v>23781</v>
      </c>
      <c r="Z4148" s="127">
        <v>44370</v>
      </c>
      <c r="AA4148" s="127">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19932</v>
      </c>
      <c r="X4149" s="127">
        <v>24884</v>
      </c>
      <c r="Y4149" t="s">
        <v>3905</v>
      </c>
      <c r="Z4149" s="127">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19933</v>
      </c>
      <c r="X4150" s="127">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19934</v>
      </c>
      <c r="X4151" s="127">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19935</v>
      </c>
      <c r="X4152" s="127">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94" t="s">
        <v>235</v>
      </c>
      <c r="T4153" t="s">
        <v>64</v>
      </c>
      <c r="U4153" t="s">
        <v>48</v>
      </c>
      <c r="V4153" t="s">
        <v>49</v>
      </c>
      <c r="W4153" t="s">
        <v>23782</v>
      </c>
      <c r="X4153" s="127">
        <v>29074</v>
      </c>
      <c r="Y4153" t="s">
        <v>23783</v>
      </c>
      <c r="Z4153" s="127">
        <v>44256</v>
      </c>
      <c r="AA4153" s="127">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19936</v>
      </c>
      <c r="X4154" s="127">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19937</v>
      </c>
      <c r="X4155" s="127">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19938</v>
      </c>
      <c r="X4156" s="127">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19939</v>
      </c>
      <c r="X4157" s="127">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19940</v>
      </c>
      <c r="X4158" s="127">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19941</v>
      </c>
      <c r="X4159" s="127">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23784</v>
      </c>
      <c r="Q4160" t="s">
        <v>229</v>
      </c>
      <c r="R4160" t="s">
        <v>23785</v>
      </c>
      <c r="S4160" s="194" t="s">
        <v>235</v>
      </c>
      <c r="T4160" t="s">
        <v>41</v>
      </c>
      <c r="U4160" t="s">
        <v>48</v>
      </c>
      <c r="V4160" t="s">
        <v>49</v>
      </c>
      <c r="W4160" t="s">
        <v>23786</v>
      </c>
      <c r="X4160" s="127">
        <v>24631</v>
      </c>
      <c r="Y4160" t="s">
        <v>23787</v>
      </c>
      <c r="Z4160" s="127">
        <v>44256</v>
      </c>
      <c r="AA4160" s="127">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23788</v>
      </c>
      <c r="S4161" s="194" t="s">
        <v>235</v>
      </c>
      <c r="T4161" t="s">
        <v>102</v>
      </c>
      <c r="U4161" t="s">
        <v>37</v>
      </c>
      <c r="V4161" t="s">
        <v>49</v>
      </c>
      <c r="W4161" t="s">
        <v>23789</v>
      </c>
      <c r="X4161" s="127">
        <v>29780</v>
      </c>
      <c r="Y4161" t="s">
        <v>23790</v>
      </c>
      <c r="Z4161" s="127">
        <v>44197</v>
      </c>
      <c r="AA4161" s="127">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19942</v>
      </c>
      <c r="X4162" s="127">
        <v>27592</v>
      </c>
      <c r="Y4162" t="s">
        <v>3937</v>
      </c>
      <c r="Z4162" s="127">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23791</v>
      </c>
      <c r="S4163" s="194" t="s">
        <v>235</v>
      </c>
      <c r="T4163" t="s">
        <v>64</v>
      </c>
      <c r="U4163" t="s">
        <v>48</v>
      </c>
      <c r="V4163" t="s">
        <v>49</v>
      </c>
      <c r="W4163" t="s">
        <v>23792</v>
      </c>
      <c r="X4163" s="127">
        <v>28198</v>
      </c>
      <c r="Y4163" t="s">
        <v>23793</v>
      </c>
      <c r="Z4163" s="127">
        <v>44256</v>
      </c>
      <c r="AA4163" s="127">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19943</v>
      </c>
      <c r="X4164" s="127">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19944</v>
      </c>
      <c r="X4165" s="127">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19945</v>
      </c>
      <c r="X4166" s="127">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19946</v>
      </c>
      <c r="X4167" s="127">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19947</v>
      </c>
      <c r="X4168" s="127">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19948</v>
      </c>
      <c r="X4169" s="127">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19949</v>
      </c>
      <c r="P4170" t="s">
        <v>85</v>
      </c>
      <c r="Q4170" t="s">
        <v>74</v>
      </c>
      <c r="R4170" t="s">
        <v>23794</v>
      </c>
      <c r="S4170" s="194" t="s">
        <v>235</v>
      </c>
      <c r="T4170" t="s">
        <v>64</v>
      </c>
      <c r="U4170" t="s">
        <v>48</v>
      </c>
      <c r="V4170" t="s">
        <v>49</v>
      </c>
      <c r="W4170" t="s">
        <v>23795</v>
      </c>
      <c r="X4170" s="127">
        <v>24938</v>
      </c>
      <c r="Y4170" t="s">
        <v>23796</v>
      </c>
      <c r="Z4170" s="127">
        <v>44256</v>
      </c>
      <c r="AA4170" s="127">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19950</v>
      </c>
      <c r="X4171" s="127">
        <v>22774</v>
      </c>
      <c r="Y4171" t="s">
        <v>3957</v>
      </c>
      <c r="Z4171" s="127">
        <v>44197</v>
      </c>
      <c r="AA4171" s="127">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94" t="s">
        <v>235</v>
      </c>
      <c r="T4172" t="s">
        <v>64</v>
      </c>
      <c r="U4172" t="s">
        <v>48</v>
      </c>
      <c r="V4172" t="s">
        <v>49</v>
      </c>
      <c r="W4172" t="s">
        <v>23797</v>
      </c>
      <c r="X4172" s="127">
        <v>29712</v>
      </c>
      <c r="Y4172" t="s">
        <v>23798</v>
      </c>
      <c r="Z4172" s="127">
        <v>44256</v>
      </c>
      <c r="AA4172" s="127">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19951</v>
      </c>
      <c r="X4173" s="127">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19925</v>
      </c>
      <c r="X4174" s="127">
        <v>24426</v>
      </c>
      <c r="Y4174" t="s">
        <v>3889</v>
      </c>
      <c r="Z4174" s="127">
        <v>44197</v>
      </c>
      <c r="AA4174" s="127">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19952</v>
      </c>
      <c r="X4175" s="127">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94" t="s">
        <v>235</v>
      </c>
      <c r="T4176" t="s">
        <v>64</v>
      </c>
      <c r="U4176" t="s">
        <v>48</v>
      </c>
      <c r="V4176" t="s">
        <v>49</v>
      </c>
      <c r="W4176" t="s">
        <v>23799</v>
      </c>
      <c r="X4176" s="127">
        <v>27269</v>
      </c>
      <c r="Y4176" t="s">
        <v>23800</v>
      </c>
      <c r="Z4176" s="127">
        <v>44256</v>
      </c>
      <c r="AA4176" s="127">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94" t="s">
        <v>235</v>
      </c>
      <c r="T4177" t="s">
        <v>64</v>
      </c>
      <c r="U4177" t="s">
        <v>48</v>
      </c>
      <c r="V4177" t="s">
        <v>49</v>
      </c>
      <c r="W4177" t="s">
        <v>23801</v>
      </c>
      <c r="X4177" s="127">
        <v>31534</v>
      </c>
      <c r="Y4177" t="s">
        <v>23802</v>
      </c>
      <c r="Z4177" s="127">
        <v>44256</v>
      </c>
      <c r="AA4177" s="127">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19953</v>
      </c>
      <c r="X4178" s="127">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19954</v>
      </c>
      <c r="X4179" s="127">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19955</v>
      </c>
      <c r="X4180" s="127">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19956</v>
      </c>
      <c r="X4181" s="127">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19957</v>
      </c>
      <c r="X4182" s="127">
        <v>25496</v>
      </c>
      <c r="Y4182" t="s">
        <v>3991</v>
      </c>
      <c r="Z4182" s="127">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19958</v>
      </c>
      <c r="X4183" s="127">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19959</v>
      </c>
      <c r="X4184" s="127">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19960</v>
      </c>
      <c r="X4185" s="127">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19961</v>
      </c>
      <c r="X4186" s="127">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19962</v>
      </c>
      <c r="P4187" t="s">
        <v>288</v>
      </c>
      <c r="Q4187" t="s">
        <v>152</v>
      </c>
      <c r="R4187" t="s">
        <v>23803</v>
      </c>
      <c r="S4187" s="194" t="s">
        <v>235</v>
      </c>
      <c r="T4187" t="s">
        <v>64</v>
      </c>
      <c r="U4187" t="s">
        <v>48</v>
      </c>
      <c r="V4187" t="s">
        <v>49</v>
      </c>
      <c r="W4187" t="s">
        <v>23804</v>
      </c>
      <c r="X4187" s="127">
        <v>28748</v>
      </c>
      <c r="Y4187" t="s">
        <v>23805</v>
      </c>
      <c r="Z4187" s="127">
        <v>44256</v>
      </c>
      <c r="AA4187" s="127">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19963</v>
      </c>
      <c r="X4188" s="127">
        <v>25434</v>
      </c>
      <c r="Y4188" t="s">
        <v>4010</v>
      </c>
      <c r="Z4188" s="127">
        <v>44221</v>
      </c>
      <c r="AA4188" s="127">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19964</v>
      </c>
      <c r="X4189" s="127">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19965</v>
      </c>
      <c r="P4190" t="s">
        <v>193</v>
      </c>
      <c r="Q4190" t="s">
        <v>111</v>
      </c>
      <c r="R4190" t="s">
        <v>23806</v>
      </c>
      <c r="S4190" s="194" t="s">
        <v>235</v>
      </c>
      <c r="T4190" t="s">
        <v>64</v>
      </c>
      <c r="U4190" t="s">
        <v>48</v>
      </c>
      <c r="V4190" t="s">
        <v>49</v>
      </c>
      <c r="W4190" t="s">
        <v>23807</v>
      </c>
      <c r="X4190" s="127">
        <v>33783</v>
      </c>
      <c r="Y4190" t="s">
        <v>23808</v>
      </c>
      <c r="Z4190" s="127">
        <v>44256</v>
      </c>
      <c r="AA4190" s="127">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19966</v>
      </c>
      <c r="X4191" s="127">
        <v>26612</v>
      </c>
      <c r="Y4191" t="s">
        <v>4018</v>
      </c>
      <c r="Z4191" s="127">
        <v>44256</v>
      </c>
      <c r="AA4191" s="127">
        <v>44561</v>
      </c>
      <c r="AB4191" t="s">
        <v>38</v>
      </c>
      <c r="AC4191" t="s">
        <v>39</v>
      </c>
      <c r="AD4191" t="s">
        <v>40</v>
      </c>
    </row>
    <row r="4192" spans="1:30" x14ac:dyDescent="0.25">
      <c r="A4192" t="s">
        <v>19967</v>
      </c>
      <c r="B4192" t="s">
        <v>377</v>
      </c>
      <c r="C4192" t="s">
        <v>28</v>
      </c>
      <c r="D4192" t="s">
        <v>29</v>
      </c>
      <c r="E4192" t="s">
        <v>393</v>
      </c>
      <c r="F4192" t="s">
        <v>3987</v>
      </c>
      <c r="G4192" t="s">
        <v>3988</v>
      </c>
      <c r="H4192" t="s">
        <v>6354</v>
      </c>
      <c r="I4192" t="s">
        <v>6140</v>
      </c>
      <c r="J4192" t="s">
        <v>19967</v>
      </c>
      <c r="K4192" t="s">
        <v>31</v>
      </c>
      <c r="L4192" t="s">
        <v>31</v>
      </c>
      <c r="M4192" t="s">
        <v>42</v>
      </c>
      <c r="N4192" t="s">
        <v>61</v>
      </c>
      <c r="O4192" t="s">
        <v>18690</v>
      </c>
      <c r="P4192" t="s">
        <v>642</v>
      </c>
      <c r="Q4192" t="s">
        <v>75</v>
      </c>
      <c r="R4192" t="s">
        <v>497</v>
      </c>
      <c r="S4192" s="194" t="s">
        <v>235</v>
      </c>
      <c r="T4192" t="s">
        <v>64</v>
      </c>
      <c r="U4192" t="s">
        <v>5879</v>
      </c>
      <c r="V4192" t="s">
        <v>49</v>
      </c>
      <c r="W4192" t="s">
        <v>23809</v>
      </c>
      <c r="X4192" s="127">
        <v>28011</v>
      </c>
      <c r="Y4192" t="s">
        <v>23810</v>
      </c>
      <c r="Z4192" s="127">
        <v>44256</v>
      </c>
      <c r="AA4192" s="127">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23811</v>
      </c>
      <c r="R4193" t="s">
        <v>23812</v>
      </c>
      <c r="S4193" s="194" t="s">
        <v>235</v>
      </c>
      <c r="T4193" t="s">
        <v>102</v>
      </c>
      <c r="U4193" t="s">
        <v>37</v>
      </c>
      <c r="V4193" t="s">
        <v>49</v>
      </c>
      <c r="W4193" t="s">
        <v>23813</v>
      </c>
      <c r="X4193" s="127">
        <v>27153</v>
      </c>
      <c r="Y4193" t="s">
        <v>23814</v>
      </c>
      <c r="Z4193" s="127">
        <v>44197</v>
      </c>
      <c r="AA4193" s="127">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19968</v>
      </c>
      <c r="X4194" s="127">
        <v>25748</v>
      </c>
      <c r="Y4194" t="s">
        <v>4023</v>
      </c>
      <c r="Z4194" s="127">
        <v>43525</v>
      </c>
      <c r="AA4194" s="127">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19969</v>
      </c>
      <c r="X4195" s="127">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19970</v>
      </c>
      <c r="X4196" s="127">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19971</v>
      </c>
      <c r="X4197" s="127">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19972</v>
      </c>
      <c r="X4198" s="127">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23815</v>
      </c>
      <c r="S4199" s="194" t="s">
        <v>235</v>
      </c>
      <c r="T4199" t="s">
        <v>64</v>
      </c>
      <c r="U4199" t="s">
        <v>48</v>
      </c>
      <c r="V4199" t="s">
        <v>49</v>
      </c>
      <c r="W4199" t="s">
        <v>23816</v>
      </c>
      <c r="X4199" s="127">
        <v>30717</v>
      </c>
      <c r="Y4199" t="s">
        <v>23817</v>
      </c>
      <c r="Z4199" s="127">
        <v>44256</v>
      </c>
      <c r="AA4199" s="127">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19973</v>
      </c>
      <c r="X4200" s="127">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19974</v>
      </c>
      <c r="P4201" t="s">
        <v>21378</v>
      </c>
      <c r="Q4201" t="s">
        <v>74</v>
      </c>
      <c r="R4201" t="s">
        <v>23818</v>
      </c>
      <c r="S4201" s="194" t="s">
        <v>235</v>
      </c>
      <c r="T4201" t="s">
        <v>64</v>
      </c>
      <c r="U4201" t="s">
        <v>48</v>
      </c>
      <c r="V4201" t="s">
        <v>49</v>
      </c>
      <c r="W4201" t="s">
        <v>23819</v>
      </c>
      <c r="X4201" s="127">
        <v>29326</v>
      </c>
      <c r="Y4201" t="s">
        <v>23820</v>
      </c>
      <c r="Z4201" s="127">
        <v>44512</v>
      </c>
      <c r="AA4201" s="127">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19975</v>
      </c>
      <c r="X4202" s="127">
        <v>25272</v>
      </c>
      <c r="Y4202" t="s">
        <v>4047</v>
      </c>
      <c r="Z4202" s="127">
        <v>43525</v>
      </c>
      <c r="AA4202" s="127">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19976</v>
      </c>
      <c r="X4203" s="127">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19977</v>
      </c>
      <c r="X4204" s="127">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19978</v>
      </c>
      <c r="X4205" s="127">
        <v>24640</v>
      </c>
      <c r="Y4205" t="s">
        <v>4056</v>
      </c>
      <c r="Z4205" s="127">
        <v>44256</v>
      </c>
      <c r="AA4205" s="127">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19979</v>
      </c>
      <c r="P4206" t="s">
        <v>558</v>
      </c>
      <c r="Q4206" t="s">
        <v>219</v>
      </c>
      <c r="R4206" t="s">
        <v>674</v>
      </c>
      <c r="S4206" s="194" t="s">
        <v>235</v>
      </c>
      <c r="T4206" t="s">
        <v>64</v>
      </c>
      <c r="U4206" t="s">
        <v>784</v>
      </c>
      <c r="V4206" t="s">
        <v>49</v>
      </c>
      <c r="W4206" t="s">
        <v>23821</v>
      </c>
      <c r="X4206" s="127">
        <v>29240</v>
      </c>
      <c r="Y4206" t="s">
        <v>23822</v>
      </c>
      <c r="Z4206" s="127">
        <v>44281</v>
      </c>
      <c r="AA4206" s="127">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19980</v>
      </c>
      <c r="X4207" s="127">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19981</v>
      </c>
      <c r="P4208" t="s">
        <v>277</v>
      </c>
      <c r="Q4208" t="s">
        <v>1045</v>
      </c>
      <c r="R4208" t="s">
        <v>789</v>
      </c>
      <c r="S4208" t="str">
        <f t="shared" si="61"/>
        <v>GORDILLO HERMOSA, CARLOS</v>
      </c>
      <c r="T4208" t="s">
        <v>52</v>
      </c>
      <c r="U4208" t="s">
        <v>48</v>
      </c>
      <c r="V4208" t="s">
        <v>49</v>
      </c>
      <c r="W4208" t="s">
        <v>19982</v>
      </c>
      <c r="X4208" s="127">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19983</v>
      </c>
      <c r="P4209" t="s">
        <v>167</v>
      </c>
      <c r="Q4209" t="s">
        <v>55</v>
      </c>
      <c r="R4209" t="s">
        <v>23823</v>
      </c>
      <c r="S4209" s="194" t="s">
        <v>235</v>
      </c>
      <c r="T4209" t="s">
        <v>64</v>
      </c>
      <c r="U4209" t="s">
        <v>784</v>
      </c>
      <c r="V4209" t="s">
        <v>49</v>
      </c>
      <c r="W4209" t="s">
        <v>23824</v>
      </c>
      <c r="X4209" s="127">
        <v>26348</v>
      </c>
      <c r="Y4209" t="s">
        <v>23825</v>
      </c>
      <c r="Z4209" s="127">
        <v>44256</v>
      </c>
      <c r="AA4209" s="127">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19984</v>
      </c>
      <c r="X4210" s="127">
        <v>25100</v>
      </c>
      <c r="Y4210" t="s">
        <v>3974</v>
      </c>
      <c r="Z4210" s="127">
        <v>44256</v>
      </c>
      <c r="AA4210" s="127">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19985</v>
      </c>
      <c r="P4211" t="s">
        <v>878</v>
      </c>
      <c r="Q4211" t="s">
        <v>608</v>
      </c>
      <c r="R4211" t="s">
        <v>23826</v>
      </c>
      <c r="S4211" s="194" t="s">
        <v>235</v>
      </c>
      <c r="T4211" t="s">
        <v>64</v>
      </c>
      <c r="U4211" t="s">
        <v>48</v>
      </c>
      <c r="V4211" t="s">
        <v>49</v>
      </c>
      <c r="W4211" t="s">
        <v>23827</v>
      </c>
      <c r="X4211" s="127">
        <v>31001</v>
      </c>
      <c r="Y4211" t="s">
        <v>23828</v>
      </c>
      <c r="Z4211" s="127">
        <v>44470</v>
      </c>
      <c r="AA4211" s="127">
        <v>44561</v>
      </c>
      <c r="AB4211" t="s">
        <v>38</v>
      </c>
      <c r="AC4211" t="s">
        <v>6628</v>
      </c>
      <c r="AD4211" t="s">
        <v>40</v>
      </c>
    </row>
    <row r="4212" spans="1:30" x14ac:dyDescent="0.25">
      <c r="A4212" t="s">
        <v>19986</v>
      </c>
      <c r="B4212" t="s">
        <v>377</v>
      </c>
      <c r="C4212" t="s">
        <v>28</v>
      </c>
      <c r="D4212" t="s">
        <v>29</v>
      </c>
      <c r="E4212" t="s">
        <v>368</v>
      </c>
      <c r="F4212" t="s">
        <v>4043</v>
      </c>
      <c r="G4212" t="s">
        <v>4044</v>
      </c>
      <c r="H4212" t="s">
        <v>6354</v>
      </c>
      <c r="I4212" t="s">
        <v>6158</v>
      </c>
      <c r="J4212" t="s">
        <v>19986</v>
      </c>
      <c r="K4212" t="s">
        <v>31</v>
      </c>
      <c r="L4212" t="s">
        <v>31</v>
      </c>
      <c r="M4212" t="s">
        <v>42</v>
      </c>
      <c r="N4212" t="s">
        <v>61</v>
      </c>
      <c r="O4212" t="s">
        <v>18690</v>
      </c>
      <c r="P4212" t="s">
        <v>167</v>
      </c>
      <c r="Q4212" t="s">
        <v>55</v>
      </c>
      <c r="R4212" t="s">
        <v>23823</v>
      </c>
      <c r="S4212" s="194" t="s">
        <v>235</v>
      </c>
      <c r="T4212" t="s">
        <v>64</v>
      </c>
      <c r="U4212" t="s">
        <v>6442</v>
      </c>
      <c r="V4212" t="s">
        <v>49</v>
      </c>
      <c r="W4212" t="s">
        <v>23824</v>
      </c>
      <c r="X4212" s="127">
        <v>26348</v>
      </c>
      <c r="Y4212" t="s">
        <v>23825</v>
      </c>
      <c r="Z4212" s="127">
        <v>44256</v>
      </c>
      <c r="AA4212" s="127">
        <v>44561</v>
      </c>
      <c r="AB4212" t="s">
        <v>2185</v>
      </c>
      <c r="AC4212" t="s">
        <v>6628</v>
      </c>
      <c r="AD4212" t="s">
        <v>40</v>
      </c>
    </row>
    <row r="4213" spans="1:30" x14ac:dyDescent="0.25">
      <c r="A4213" t="s">
        <v>19987</v>
      </c>
      <c r="B4213" t="s">
        <v>377</v>
      </c>
      <c r="C4213" t="s">
        <v>28</v>
      </c>
      <c r="D4213" t="s">
        <v>29</v>
      </c>
      <c r="E4213" t="s">
        <v>368</v>
      </c>
      <c r="F4213" t="s">
        <v>4043</v>
      </c>
      <c r="G4213" t="s">
        <v>4044</v>
      </c>
      <c r="H4213" t="s">
        <v>6354</v>
      </c>
      <c r="I4213" t="s">
        <v>6158</v>
      </c>
      <c r="J4213" t="s">
        <v>19987</v>
      </c>
      <c r="K4213" t="s">
        <v>31</v>
      </c>
      <c r="L4213" t="s">
        <v>31</v>
      </c>
      <c r="M4213" t="s">
        <v>42</v>
      </c>
      <c r="N4213" t="s">
        <v>61</v>
      </c>
      <c r="O4213" t="s">
        <v>18690</v>
      </c>
      <c r="P4213" t="s">
        <v>456</v>
      </c>
      <c r="Q4213" t="s">
        <v>75</v>
      </c>
      <c r="R4213" t="s">
        <v>23829</v>
      </c>
      <c r="S4213" s="194" t="s">
        <v>235</v>
      </c>
      <c r="T4213" t="s">
        <v>64</v>
      </c>
      <c r="U4213" t="s">
        <v>860</v>
      </c>
      <c r="V4213" t="s">
        <v>49</v>
      </c>
      <c r="W4213" t="s">
        <v>23830</v>
      </c>
      <c r="X4213" s="127">
        <v>27774</v>
      </c>
      <c r="Y4213" t="s">
        <v>23831</v>
      </c>
      <c r="Z4213" s="127">
        <v>44267</v>
      </c>
      <c r="AA4213" s="127">
        <v>44561</v>
      </c>
      <c r="AB4213" t="s">
        <v>2185</v>
      </c>
      <c r="AC4213" t="s">
        <v>6628</v>
      </c>
      <c r="AD4213" t="s">
        <v>40</v>
      </c>
    </row>
    <row r="4214" spans="1:30" x14ac:dyDescent="0.25">
      <c r="A4214" t="s">
        <v>19988</v>
      </c>
      <c r="B4214" t="s">
        <v>377</v>
      </c>
      <c r="C4214" t="s">
        <v>28</v>
      </c>
      <c r="D4214" t="s">
        <v>29</v>
      </c>
      <c r="E4214" t="s">
        <v>368</v>
      </c>
      <c r="F4214" t="s">
        <v>4043</v>
      </c>
      <c r="G4214" t="s">
        <v>4044</v>
      </c>
      <c r="H4214" t="s">
        <v>6354</v>
      </c>
      <c r="I4214" t="s">
        <v>6158</v>
      </c>
      <c r="J4214" t="s">
        <v>19988</v>
      </c>
      <c r="K4214" t="s">
        <v>31</v>
      </c>
      <c r="L4214" t="s">
        <v>31</v>
      </c>
      <c r="M4214" t="s">
        <v>42</v>
      </c>
      <c r="N4214" t="s">
        <v>61</v>
      </c>
      <c r="O4214" t="s">
        <v>18690</v>
      </c>
      <c r="P4214" t="s">
        <v>426</v>
      </c>
      <c r="Q4214" t="s">
        <v>193</v>
      </c>
      <c r="R4214" t="s">
        <v>23832</v>
      </c>
      <c r="S4214" s="194" t="s">
        <v>235</v>
      </c>
      <c r="T4214" t="s">
        <v>64</v>
      </c>
      <c r="U4214" t="s">
        <v>6399</v>
      </c>
      <c r="V4214" t="s">
        <v>49</v>
      </c>
      <c r="W4214" t="s">
        <v>23833</v>
      </c>
      <c r="X4214" s="127">
        <v>26818</v>
      </c>
      <c r="Y4214" t="s">
        <v>23834</v>
      </c>
      <c r="Z4214" s="127">
        <v>44274</v>
      </c>
      <c r="AA4214" s="127">
        <v>44561</v>
      </c>
      <c r="AB4214" t="s">
        <v>2185</v>
      </c>
      <c r="AC4214" t="s">
        <v>6628</v>
      </c>
      <c r="AD4214" t="s">
        <v>40</v>
      </c>
    </row>
    <row r="4215" spans="1:30" x14ac:dyDescent="0.25">
      <c r="A4215" t="s">
        <v>19989</v>
      </c>
      <c r="B4215" t="s">
        <v>377</v>
      </c>
      <c r="C4215" t="s">
        <v>28</v>
      </c>
      <c r="D4215" t="s">
        <v>29</v>
      </c>
      <c r="E4215" t="s">
        <v>368</v>
      </c>
      <c r="F4215" t="s">
        <v>4043</v>
      </c>
      <c r="G4215" t="s">
        <v>4044</v>
      </c>
      <c r="H4215" t="s">
        <v>6354</v>
      </c>
      <c r="I4215" t="s">
        <v>6158</v>
      </c>
      <c r="J4215" t="s">
        <v>19989</v>
      </c>
      <c r="K4215" t="s">
        <v>31</v>
      </c>
      <c r="L4215" t="s">
        <v>31</v>
      </c>
      <c r="M4215" t="s">
        <v>42</v>
      </c>
      <c r="N4215" t="s">
        <v>61</v>
      </c>
      <c r="O4215" t="s">
        <v>18690</v>
      </c>
      <c r="P4215" t="s">
        <v>558</v>
      </c>
      <c r="Q4215" t="s">
        <v>219</v>
      </c>
      <c r="R4215" t="s">
        <v>674</v>
      </c>
      <c r="S4215" s="194" t="s">
        <v>235</v>
      </c>
      <c r="T4215" t="s">
        <v>64</v>
      </c>
      <c r="U4215" t="s">
        <v>2661</v>
      </c>
      <c r="V4215" t="s">
        <v>49</v>
      </c>
      <c r="W4215" t="s">
        <v>23821</v>
      </c>
      <c r="X4215" s="127">
        <v>29240</v>
      </c>
      <c r="Y4215" t="s">
        <v>23822</v>
      </c>
      <c r="Z4215" s="127">
        <v>44281</v>
      </c>
      <c r="AA4215" s="127">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23835</v>
      </c>
      <c r="R4216" t="s">
        <v>23836</v>
      </c>
      <c r="S4216" s="194" t="s">
        <v>235</v>
      </c>
      <c r="T4216" t="s">
        <v>41</v>
      </c>
      <c r="U4216" t="s">
        <v>48</v>
      </c>
      <c r="V4216" t="s">
        <v>49</v>
      </c>
      <c r="W4216" t="s">
        <v>23837</v>
      </c>
      <c r="X4216" s="127">
        <v>24823</v>
      </c>
      <c r="Y4216" t="s">
        <v>23838</v>
      </c>
      <c r="Z4216" s="127">
        <v>44256</v>
      </c>
      <c r="AA4216" s="127">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19990</v>
      </c>
      <c r="X4217" s="127">
        <v>23315</v>
      </c>
      <c r="Y4217" t="s">
        <v>6476</v>
      </c>
      <c r="AB4217" t="s">
        <v>38</v>
      </c>
      <c r="AC4217" t="s">
        <v>95</v>
      </c>
      <c r="AD4217" t="s">
        <v>40</v>
      </c>
    </row>
    <row r="4218" spans="1:30" x14ac:dyDescent="0.25">
      <c r="A4218" t="s">
        <v>19991</v>
      </c>
      <c r="B4218" t="s">
        <v>377</v>
      </c>
      <c r="C4218" t="s">
        <v>28</v>
      </c>
      <c r="D4218" t="s">
        <v>29</v>
      </c>
      <c r="E4218" t="s">
        <v>368</v>
      </c>
      <c r="F4218" t="s">
        <v>4043</v>
      </c>
      <c r="G4218" t="s">
        <v>4044</v>
      </c>
      <c r="H4218" t="s">
        <v>6354</v>
      </c>
      <c r="I4218" t="s">
        <v>6158</v>
      </c>
      <c r="J4218" t="s">
        <v>19991</v>
      </c>
      <c r="K4218" t="s">
        <v>773</v>
      </c>
      <c r="L4218" t="s">
        <v>6405</v>
      </c>
      <c r="M4218" t="s">
        <v>16105</v>
      </c>
      <c r="N4218" t="s">
        <v>61</v>
      </c>
      <c r="O4218" t="s">
        <v>16096</v>
      </c>
      <c r="P4218" t="s">
        <v>158</v>
      </c>
      <c r="Q4218" t="s">
        <v>318</v>
      </c>
      <c r="R4218" t="s">
        <v>23839</v>
      </c>
      <c r="S4218" s="194" t="s">
        <v>235</v>
      </c>
      <c r="T4218" t="s">
        <v>775</v>
      </c>
      <c r="U4218" t="s">
        <v>776</v>
      </c>
      <c r="V4218" t="s">
        <v>49</v>
      </c>
      <c r="W4218" t="s">
        <v>23840</v>
      </c>
      <c r="X4218" s="127">
        <v>30134</v>
      </c>
      <c r="Y4218" t="s">
        <v>258</v>
      </c>
      <c r="Z4218" s="127">
        <v>44197</v>
      </c>
      <c r="AA4218" s="127">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19994</v>
      </c>
      <c r="S4219" t="str">
        <f t="shared" si="61"/>
        <v>PEÑALOZA HUANCA, ALEXANDER RUSO</v>
      </c>
      <c r="T4219" t="s">
        <v>59</v>
      </c>
      <c r="U4219" t="s">
        <v>37</v>
      </c>
      <c r="V4219" t="s">
        <v>6613</v>
      </c>
      <c r="W4219" t="s">
        <v>19992</v>
      </c>
      <c r="X4219" s="127">
        <v>27826</v>
      </c>
      <c r="Y4219" t="s">
        <v>19993</v>
      </c>
      <c r="Z4219" s="127">
        <v>44197</v>
      </c>
      <c r="AA4219" s="127">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19995</v>
      </c>
      <c r="X4220" s="127">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19996</v>
      </c>
      <c r="X4221" s="127">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19997</v>
      </c>
      <c r="X4222" s="127">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19998</v>
      </c>
      <c r="X4223" s="127">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23841</v>
      </c>
      <c r="S4224" s="194" t="s">
        <v>235</v>
      </c>
      <c r="T4224" t="s">
        <v>64</v>
      </c>
      <c r="U4224" t="s">
        <v>48</v>
      </c>
      <c r="V4224" t="s">
        <v>49</v>
      </c>
      <c r="W4224" t="s">
        <v>23842</v>
      </c>
      <c r="X4224" s="127">
        <v>33246</v>
      </c>
      <c r="Y4224" t="s">
        <v>23843</v>
      </c>
      <c r="Z4224" s="127">
        <v>44256</v>
      </c>
      <c r="AA4224" s="127">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19999</v>
      </c>
      <c r="X4225" s="127">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20000</v>
      </c>
      <c r="X4226" s="127">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23844</v>
      </c>
      <c r="Q4227" t="s">
        <v>158</v>
      </c>
      <c r="R4227" t="s">
        <v>322</v>
      </c>
      <c r="S4227" s="194" t="s">
        <v>235</v>
      </c>
      <c r="T4227" t="s">
        <v>41</v>
      </c>
      <c r="U4227" t="s">
        <v>48</v>
      </c>
      <c r="V4227" t="s">
        <v>49</v>
      </c>
      <c r="W4227" t="s">
        <v>23845</v>
      </c>
      <c r="X4227" s="127">
        <v>26120</v>
      </c>
      <c r="Y4227" t="s">
        <v>23846</v>
      </c>
      <c r="Z4227" s="127">
        <v>44256</v>
      </c>
      <c r="AA4227" s="127">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20001</v>
      </c>
      <c r="X4228" s="127">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19769</v>
      </c>
      <c r="X4229" s="127">
        <v>23996</v>
      </c>
      <c r="Y4229" t="s">
        <v>4106</v>
      </c>
      <c r="Z4229" s="127">
        <v>44197</v>
      </c>
      <c r="AA4229" s="127">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20002</v>
      </c>
      <c r="X4230" s="127">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20003</v>
      </c>
      <c r="X4231" s="127">
        <v>24866</v>
      </c>
      <c r="Y4231" t="s">
        <v>4111</v>
      </c>
      <c r="Z4231" s="127">
        <v>44197</v>
      </c>
      <c r="AA4231" s="127">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20004</v>
      </c>
      <c r="P4232" t="s">
        <v>45</v>
      </c>
      <c r="Q4232" t="s">
        <v>549</v>
      </c>
      <c r="R4232" t="s">
        <v>23847</v>
      </c>
      <c r="S4232" s="194" t="s">
        <v>235</v>
      </c>
      <c r="T4232" t="s">
        <v>64</v>
      </c>
      <c r="U4232" t="s">
        <v>48</v>
      </c>
      <c r="V4232" t="s">
        <v>49</v>
      </c>
      <c r="W4232" t="s">
        <v>23848</v>
      </c>
      <c r="X4232" s="127">
        <v>33392</v>
      </c>
      <c r="Y4232" t="s">
        <v>23849</v>
      </c>
      <c r="Z4232" s="127">
        <v>44256</v>
      </c>
      <c r="AA4232" s="127">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20005</v>
      </c>
      <c r="X4233" s="127">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20006</v>
      </c>
      <c r="P4234" t="s">
        <v>3475</v>
      </c>
      <c r="Q4234" t="s">
        <v>387</v>
      </c>
      <c r="R4234" t="s">
        <v>1459</v>
      </c>
      <c r="S4234" t="str">
        <f t="shared" si="62"/>
        <v>YUGRA POMA, SANTIAGO</v>
      </c>
      <c r="T4234" t="s">
        <v>52</v>
      </c>
      <c r="U4234" t="s">
        <v>48</v>
      </c>
      <c r="V4234" t="s">
        <v>49</v>
      </c>
      <c r="W4234" t="s">
        <v>20007</v>
      </c>
      <c r="X4234" s="127">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20008</v>
      </c>
      <c r="X4235" s="127">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20009</v>
      </c>
      <c r="X4236" s="127">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20010</v>
      </c>
      <c r="X4237" s="127">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20011</v>
      </c>
      <c r="X4238" s="127">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20012</v>
      </c>
      <c r="X4239" s="127">
        <v>26978</v>
      </c>
      <c r="Y4239" t="s">
        <v>4133</v>
      </c>
      <c r="Z4239" s="127">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20013</v>
      </c>
      <c r="X4240" s="127">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20014</v>
      </c>
      <c r="X4241" s="127">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23850</v>
      </c>
      <c r="R4242" t="s">
        <v>736</v>
      </c>
      <c r="S4242" s="194" t="s">
        <v>235</v>
      </c>
      <c r="T4242" t="s">
        <v>64</v>
      </c>
      <c r="U4242" t="s">
        <v>48</v>
      </c>
      <c r="V4242" t="s">
        <v>49</v>
      </c>
      <c r="W4242" t="s">
        <v>23851</v>
      </c>
      <c r="X4242" s="127">
        <v>23047</v>
      </c>
      <c r="Y4242" t="s">
        <v>23852</v>
      </c>
      <c r="Z4242" s="127">
        <v>44256</v>
      </c>
      <c r="AA4242" s="127">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20015</v>
      </c>
      <c r="X4243" s="127">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20016</v>
      </c>
      <c r="P4244" t="s">
        <v>6565</v>
      </c>
      <c r="Q4244" t="s">
        <v>85</v>
      </c>
      <c r="R4244" t="s">
        <v>23853</v>
      </c>
      <c r="S4244" s="194" t="s">
        <v>235</v>
      </c>
      <c r="T4244" t="s">
        <v>64</v>
      </c>
      <c r="U4244" t="s">
        <v>48</v>
      </c>
      <c r="V4244" t="s">
        <v>49</v>
      </c>
      <c r="W4244" t="s">
        <v>23854</v>
      </c>
      <c r="X4244" s="127">
        <v>31627</v>
      </c>
      <c r="Y4244" t="s">
        <v>23855</v>
      </c>
      <c r="Z4244" s="127">
        <v>44256</v>
      </c>
      <c r="AA4244" s="127">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20017</v>
      </c>
      <c r="X4245" s="127">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94" t="s">
        <v>235</v>
      </c>
      <c r="T4246" t="s">
        <v>64</v>
      </c>
      <c r="U4246" t="s">
        <v>48</v>
      </c>
      <c r="V4246" t="s">
        <v>49</v>
      </c>
      <c r="W4246" t="s">
        <v>23856</v>
      </c>
      <c r="X4246" s="127">
        <v>29567</v>
      </c>
      <c r="Y4246" t="s">
        <v>23857</v>
      </c>
      <c r="Z4246" s="127">
        <v>44256</v>
      </c>
      <c r="AA4246" s="127">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23858</v>
      </c>
      <c r="S4247" s="194" t="s">
        <v>235</v>
      </c>
      <c r="T4247" t="s">
        <v>64</v>
      </c>
      <c r="U4247" t="s">
        <v>48</v>
      </c>
      <c r="V4247" t="s">
        <v>49</v>
      </c>
      <c r="W4247" t="s">
        <v>23859</v>
      </c>
      <c r="X4247" s="127">
        <v>34548</v>
      </c>
      <c r="Y4247" t="s">
        <v>23860</v>
      </c>
      <c r="Z4247" s="127">
        <v>44256</v>
      </c>
      <c r="AA4247" s="127">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20018</v>
      </c>
      <c r="X4248" s="127">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20019</v>
      </c>
      <c r="X4249" s="127">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20020</v>
      </c>
      <c r="X4250" s="127">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20021</v>
      </c>
      <c r="P4251" t="s">
        <v>68</v>
      </c>
      <c r="Q4251" t="s">
        <v>167</v>
      </c>
      <c r="R4251" t="s">
        <v>2097</v>
      </c>
      <c r="S4251" s="194" t="s">
        <v>235</v>
      </c>
      <c r="T4251" t="s">
        <v>64</v>
      </c>
      <c r="U4251" t="s">
        <v>48</v>
      </c>
      <c r="V4251" t="s">
        <v>49</v>
      </c>
      <c r="W4251" t="s">
        <v>23861</v>
      </c>
      <c r="X4251" s="127">
        <v>30322</v>
      </c>
      <c r="Y4251" t="s">
        <v>23862</v>
      </c>
      <c r="Z4251" s="127">
        <v>44501</v>
      </c>
      <c r="AA4251" s="127">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16184</v>
      </c>
      <c r="W4252" t="s">
        <v>20022</v>
      </c>
      <c r="X4252" s="127">
        <v>28770</v>
      </c>
      <c r="Y4252" t="s">
        <v>258</v>
      </c>
      <c r="Z4252" s="127">
        <v>44501</v>
      </c>
      <c r="AA4252" s="127">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20023</v>
      </c>
      <c r="X4253" s="127">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20024</v>
      </c>
      <c r="X4254" s="127">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20025</v>
      </c>
      <c r="X4255" s="127">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20026</v>
      </c>
      <c r="X4256" s="127">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20027</v>
      </c>
      <c r="X4257" s="127">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20028</v>
      </c>
      <c r="X4258" s="127">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20029</v>
      </c>
      <c r="X4259" s="127">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23863</v>
      </c>
      <c r="R4260" t="s">
        <v>928</v>
      </c>
      <c r="S4260" s="194" t="s">
        <v>235</v>
      </c>
      <c r="T4260" t="s">
        <v>41</v>
      </c>
      <c r="U4260" t="s">
        <v>48</v>
      </c>
      <c r="V4260" t="s">
        <v>49</v>
      </c>
      <c r="W4260" t="s">
        <v>23864</v>
      </c>
      <c r="X4260" s="127">
        <v>28908</v>
      </c>
      <c r="Y4260" t="s">
        <v>23865</v>
      </c>
      <c r="Z4260" s="127">
        <v>44256</v>
      </c>
      <c r="AA4260" s="127">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20030</v>
      </c>
      <c r="X4261" s="127">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20031</v>
      </c>
      <c r="X4262" s="127">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20032</v>
      </c>
      <c r="X4263" s="127">
        <v>24257</v>
      </c>
      <c r="Y4263" t="s">
        <v>4189</v>
      </c>
      <c r="AB4263" t="s">
        <v>38</v>
      </c>
      <c r="AC4263" t="s">
        <v>95</v>
      </c>
      <c r="AD4263" t="s">
        <v>40</v>
      </c>
    </row>
    <row r="4264" spans="1:30" x14ac:dyDescent="0.25">
      <c r="A4264" t="s">
        <v>20033</v>
      </c>
      <c r="B4264" t="s">
        <v>377</v>
      </c>
      <c r="C4264" t="s">
        <v>28</v>
      </c>
      <c r="D4264" t="s">
        <v>29</v>
      </c>
      <c r="E4264" t="s">
        <v>369</v>
      </c>
      <c r="F4264" t="s">
        <v>4128</v>
      </c>
      <c r="G4264" t="s">
        <v>4129</v>
      </c>
      <c r="H4264" t="s">
        <v>6354</v>
      </c>
      <c r="I4264" t="s">
        <v>6160</v>
      </c>
      <c r="J4264" t="s">
        <v>20033</v>
      </c>
      <c r="K4264" t="s">
        <v>773</v>
      </c>
      <c r="L4264" t="s">
        <v>6405</v>
      </c>
      <c r="M4264" t="s">
        <v>16105</v>
      </c>
      <c r="N4264" t="s">
        <v>61</v>
      </c>
      <c r="O4264" t="s">
        <v>16096</v>
      </c>
      <c r="P4264" t="s">
        <v>131</v>
      </c>
      <c r="Q4264" t="s">
        <v>489</v>
      </c>
      <c r="R4264" t="s">
        <v>23866</v>
      </c>
      <c r="S4264" s="194" t="s">
        <v>235</v>
      </c>
      <c r="T4264" t="s">
        <v>775</v>
      </c>
      <c r="U4264" t="s">
        <v>776</v>
      </c>
      <c r="V4264" t="s">
        <v>49</v>
      </c>
      <c r="W4264" t="s">
        <v>23867</v>
      </c>
      <c r="X4264" s="127">
        <v>25377</v>
      </c>
      <c r="Y4264" t="s">
        <v>258</v>
      </c>
      <c r="Z4264" s="127">
        <v>44197</v>
      </c>
      <c r="AA4264" s="127">
        <v>44561</v>
      </c>
      <c r="AB4264" t="s">
        <v>119</v>
      </c>
      <c r="AC4264" t="s">
        <v>777</v>
      </c>
      <c r="AD4264" t="s">
        <v>40</v>
      </c>
    </row>
    <row r="4265" spans="1:30" x14ac:dyDescent="0.25">
      <c r="A4265" t="s">
        <v>20034</v>
      </c>
      <c r="B4265" t="s">
        <v>377</v>
      </c>
      <c r="C4265" t="s">
        <v>28</v>
      </c>
      <c r="D4265" t="s">
        <v>29</v>
      </c>
      <c r="E4265" t="s">
        <v>369</v>
      </c>
      <c r="F4265" t="s">
        <v>4128</v>
      </c>
      <c r="G4265" t="s">
        <v>4129</v>
      </c>
      <c r="H4265" t="s">
        <v>6354</v>
      </c>
      <c r="I4265" t="s">
        <v>6160</v>
      </c>
      <c r="J4265" t="s">
        <v>20034</v>
      </c>
      <c r="K4265" t="s">
        <v>773</v>
      </c>
      <c r="L4265" t="s">
        <v>6405</v>
      </c>
      <c r="M4265" t="s">
        <v>16110</v>
      </c>
      <c r="N4265" t="s">
        <v>61</v>
      </c>
      <c r="O4265" t="s">
        <v>16111</v>
      </c>
      <c r="P4265" t="s">
        <v>197</v>
      </c>
      <c r="Q4265" t="s">
        <v>655</v>
      </c>
      <c r="R4265" t="s">
        <v>23868</v>
      </c>
      <c r="S4265" s="194" t="s">
        <v>235</v>
      </c>
      <c r="T4265" t="s">
        <v>775</v>
      </c>
      <c r="U4265" t="s">
        <v>776</v>
      </c>
      <c r="V4265" t="s">
        <v>49</v>
      </c>
      <c r="W4265" t="s">
        <v>23869</v>
      </c>
      <c r="X4265" s="127">
        <v>33684</v>
      </c>
      <c r="Y4265" t="s">
        <v>23870</v>
      </c>
      <c r="Z4265" s="127">
        <v>44409</v>
      </c>
      <c r="AA4265" s="127">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20035</v>
      </c>
      <c r="X4266" s="127">
        <v>25524</v>
      </c>
      <c r="Y4266" t="s">
        <v>4195</v>
      </c>
      <c r="Z4266" s="127">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20036</v>
      </c>
      <c r="P4267" t="s">
        <v>476</v>
      </c>
      <c r="Q4267" t="s">
        <v>58</v>
      </c>
      <c r="R4267" t="s">
        <v>23871</v>
      </c>
      <c r="S4267" s="194" t="s">
        <v>235</v>
      </c>
      <c r="T4267" t="s">
        <v>64</v>
      </c>
      <c r="U4267" t="s">
        <v>784</v>
      </c>
      <c r="V4267" t="s">
        <v>49</v>
      </c>
      <c r="W4267" t="s">
        <v>23872</v>
      </c>
      <c r="X4267" s="127">
        <v>29221</v>
      </c>
      <c r="Y4267" t="s">
        <v>23873</v>
      </c>
      <c r="Z4267" s="127">
        <v>44256</v>
      </c>
      <c r="AA4267" s="127">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20037</v>
      </c>
      <c r="X4268" s="127">
        <v>21029</v>
      </c>
      <c r="Y4268" t="s">
        <v>4200</v>
      </c>
      <c r="Z4268" s="127">
        <v>44256</v>
      </c>
      <c r="AA4268" s="127">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20038</v>
      </c>
      <c r="X4269" s="127">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20039</v>
      </c>
      <c r="P4270" t="s">
        <v>296</v>
      </c>
      <c r="Q4270" t="s">
        <v>106</v>
      </c>
      <c r="R4270" t="s">
        <v>23874</v>
      </c>
      <c r="S4270" s="194" t="s">
        <v>235</v>
      </c>
      <c r="T4270" t="s">
        <v>64</v>
      </c>
      <c r="U4270" t="s">
        <v>784</v>
      </c>
      <c r="V4270" t="s">
        <v>49</v>
      </c>
      <c r="W4270" t="s">
        <v>23875</v>
      </c>
      <c r="X4270" s="127">
        <v>32156</v>
      </c>
      <c r="Y4270" t="s">
        <v>23876</v>
      </c>
      <c r="Z4270" s="127">
        <v>44256</v>
      </c>
      <c r="AA4270" s="127">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20040</v>
      </c>
      <c r="X4271" s="127">
        <v>22584</v>
      </c>
      <c r="Y4271" t="s">
        <v>4207</v>
      </c>
      <c r="Z4271" s="127">
        <v>44256</v>
      </c>
      <c r="AA4271" s="127">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20041</v>
      </c>
      <c r="X4272" s="127">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20042</v>
      </c>
      <c r="X4273" s="127">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20043</v>
      </c>
      <c r="P4274" t="s">
        <v>150</v>
      </c>
      <c r="Q4274" t="s">
        <v>193</v>
      </c>
      <c r="R4274" t="s">
        <v>23877</v>
      </c>
      <c r="S4274" s="194" t="s">
        <v>235</v>
      </c>
      <c r="T4274" t="s">
        <v>64</v>
      </c>
      <c r="U4274" t="s">
        <v>48</v>
      </c>
      <c r="V4274" t="s">
        <v>49</v>
      </c>
      <c r="W4274" t="s">
        <v>23878</v>
      </c>
      <c r="X4274" s="127">
        <v>31719</v>
      </c>
      <c r="Y4274" t="s">
        <v>23879</v>
      </c>
      <c r="Z4274" s="127">
        <v>44260</v>
      </c>
      <c r="AA4274" s="127">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23880</v>
      </c>
      <c r="S4275" s="194" t="s">
        <v>235</v>
      </c>
      <c r="T4275" t="s">
        <v>64</v>
      </c>
      <c r="U4275" t="s">
        <v>48</v>
      </c>
      <c r="V4275" t="s">
        <v>49</v>
      </c>
      <c r="W4275" t="s">
        <v>23881</v>
      </c>
      <c r="X4275" s="127">
        <v>27523</v>
      </c>
      <c r="Y4275" t="s">
        <v>23882</v>
      </c>
      <c r="Z4275" s="127">
        <v>44256</v>
      </c>
      <c r="AA4275" s="127">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23883</v>
      </c>
      <c r="S4276" s="194" t="s">
        <v>235</v>
      </c>
      <c r="T4276" t="s">
        <v>64</v>
      </c>
      <c r="U4276" t="s">
        <v>48</v>
      </c>
      <c r="V4276" t="s">
        <v>49</v>
      </c>
      <c r="W4276" t="s">
        <v>23884</v>
      </c>
      <c r="X4276" s="127">
        <v>26993</v>
      </c>
      <c r="Y4276" t="s">
        <v>23885</v>
      </c>
      <c r="Z4276" s="127">
        <v>44256</v>
      </c>
      <c r="AA4276" s="127">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20044</v>
      </c>
      <c r="X4277" s="127">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20045</v>
      </c>
      <c r="X4278" s="127">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20046</v>
      </c>
      <c r="P4279" t="s">
        <v>569</v>
      </c>
      <c r="Q4279" t="s">
        <v>138</v>
      </c>
      <c r="R4279" t="s">
        <v>23886</v>
      </c>
      <c r="S4279" s="194" t="s">
        <v>235</v>
      </c>
      <c r="T4279" t="s">
        <v>64</v>
      </c>
      <c r="U4279" t="s">
        <v>784</v>
      </c>
      <c r="V4279" t="s">
        <v>49</v>
      </c>
      <c r="W4279" t="s">
        <v>23887</v>
      </c>
      <c r="X4279" s="127">
        <v>30247</v>
      </c>
      <c r="Y4279" t="s">
        <v>23888</v>
      </c>
      <c r="Z4279" s="127">
        <v>44256</v>
      </c>
      <c r="AA4279" s="127">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20047</v>
      </c>
      <c r="X4280" s="127">
        <v>26830</v>
      </c>
      <c r="Y4280" t="s">
        <v>14492</v>
      </c>
      <c r="Z4280" s="127">
        <v>44256</v>
      </c>
      <c r="AA4280" s="127">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20048</v>
      </c>
      <c r="X4281" s="127">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20049</v>
      </c>
      <c r="X4282" s="127">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20050</v>
      </c>
      <c r="X4283" s="127">
        <v>24916</v>
      </c>
      <c r="Y4283" t="s">
        <v>4238</v>
      </c>
      <c r="AB4283" t="s">
        <v>38</v>
      </c>
      <c r="AC4283" t="s">
        <v>39</v>
      </c>
      <c r="AD4283" t="s">
        <v>40</v>
      </c>
    </row>
    <row r="4284" spans="1:30" x14ac:dyDescent="0.25">
      <c r="A4284" t="s">
        <v>20051</v>
      </c>
      <c r="B4284" t="s">
        <v>392</v>
      </c>
      <c r="C4284" t="s">
        <v>28</v>
      </c>
      <c r="D4284" t="s">
        <v>29</v>
      </c>
      <c r="E4284" t="s">
        <v>393</v>
      </c>
      <c r="F4284" t="s">
        <v>4190</v>
      </c>
      <c r="G4284" t="s">
        <v>4191</v>
      </c>
      <c r="H4284" t="s">
        <v>6354</v>
      </c>
      <c r="I4284" t="s">
        <v>6173</v>
      </c>
      <c r="J4284" t="s">
        <v>20051</v>
      </c>
      <c r="K4284" t="s">
        <v>31</v>
      </c>
      <c r="L4284" t="s">
        <v>31</v>
      </c>
      <c r="M4284" t="s">
        <v>42</v>
      </c>
      <c r="N4284" t="s">
        <v>61</v>
      </c>
      <c r="O4284" t="s">
        <v>18690</v>
      </c>
      <c r="P4284" t="s">
        <v>489</v>
      </c>
      <c r="Q4284" t="s">
        <v>134</v>
      </c>
      <c r="R4284" t="s">
        <v>23889</v>
      </c>
      <c r="S4284" s="194" t="s">
        <v>235</v>
      </c>
      <c r="T4284" t="s">
        <v>64</v>
      </c>
      <c r="U4284" t="s">
        <v>5879</v>
      </c>
      <c r="V4284" t="s">
        <v>49</v>
      </c>
      <c r="W4284" t="s">
        <v>23890</v>
      </c>
      <c r="X4284" s="127">
        <v>32459</v>
      </c>
      <c r="Y4284" t="s">
        <v>23891</v>
      </c>
      <c r="Z4284" s="127">
        <v>44256</v>
      </c>
      <c r="AA4284" s="127">
        <v>44561</v>
      </c>
      <c r="AB4284" t="s">
        <v>2185</v>
      </c>
      <c r="AC4284" t="s">
        <v>6628</v>
      </c>
      <c r="AD4284" t="s">
        <v>40</v>
      </c>
    </row>
    <row r="4285" spans="1:30" x14ac:dyDescent="0.25">
      <c r="A4285" t="s">
        <v>20052</v>
      </c>
      <c r="B4285" t="s">
        <v>392</v>
      </c>
      <c r="C4285" t="s">
        <v>28</v>
      </c>
      <c r="D4285" t="s">
        <v>29</v>
      </c>
      <c r="E4285" t="s">
        <v>393</v>
      </c>
      <c r="F4285" t="s">
        <v>4190</v>
      </c>
      <c r="G4285" t="s">
        <v>4191</v>
      </c>
      <c r="H4285" t="s">
        <v>6354</v>
      </c>
      <c r="I4285" t="s">
        <v>6173</v>
      </c>
      <c r="J4285" t="s">
        <v>20052</v>
      </c>
      <c r="K4285" t="s">
        <v>31</v>
      </c>
      <c r="L4285" t="s">
        <v>31</v>
      </c>
      <c r="M4285" t="s">
        <v>42</v>
      </c>
      <c r="N4285" t="s">
        <v>61</v>
      </c>
      <c r="O4285" t="s">
        <v>18690</v>
      </c>
      <c r="P4285" t="s">
        <v>296</v>
      </c>
      <c r="Q4285" t="s">
        <v>106</v>
      </c>
      <c r="R4285" t="s">
        <v>23874</v>
      </c>
      <c r="S4285" s="194" t="s">
        <v>235</v>
      </c>
      <c r="T4285" t="s">
        <v>64</v>
      </c>
      <c r="U4285" t="s">
        <v>2663</v>
      </c>
      <c r="V4285" t="s">
        <v>49</v>
      </c>
      <c r="W4285" t="s">
        <v>23875</v>
      </c>
      <c r="X4285" s="127">
        <v>32156</v>
      </c>
      <c r="Y4285" t="s">
        <v>23876</v>
      </c>
      <c r="Z4285" s="127">
        <v>44256</v>
      </c>
      <c r="AA4285" s="127">
        <v>44561</v>
      </c>
      <c r="AB4285" t="s">
        <v>2185</v>
      </c>
      <c r="AC4285" t="s">
        <v>6628</v>
      </c>
      <c r="AD4285" t="s">
        <v>40</v>
      </c>
    </row>
    <row r="4286" spans="1:30" x14ac:dyDescent="0.25">
      <c r="A4286" t="s">
        <v>20053</v>
      </c>
      <c r="B4286" t="s">
        <v>392</v>
      </c>
      <c r="C4286" t="s">
        <v>28</v>
      </c>
      <c r="D4286" t="s">
        <v>29</v>
      </c>
      <c r="E4286" t="s">
        <v>393</v>
      </c>
      <c r="F4286" t="s">
        <v>4190</v>
      </c>
      <c r="G4286" t="s">
        <v>4191</v>
      </c>
      <c r="H4286" t="s">
        <v>6354</v>
      </c>
      <c r="I4286" t="s">
        <v>6173</v>
      </c>
      <c r="J4286" t="s">
        <v>20053</v>
      </c>
      <c r="K4286" t="s">
        <v>31</v>
      </c>
      <c r="L4286" t="s">
        <v>31</v>
      </c>
      <c r="M4286" t="s">
        <v>42</v>
      </c>
      <c r="N4286" t="s">
        <v>61</v>
      </c>
      <c r="O4286" t="s">
        <v>18690</v>
      </c>
      <c r="P4286" t="s">
        <v>569</v>
      </c>
      <c r="Q4286" t="s">
        <v>138</v>
      </c>
      <c r="R4286" t="s">
        <v>23886</v>
      </c>
      <c r="S4286" s="194" t="s">
        <v>235</v>
      </c>
      <c r="T4286" t="s">
        <v>64</v>
      </c>
      <c r="U4286" t="s">
        <v>2184</v>
      </c>
      <c r="V4286" t="s">
        <v>49</v>
      </c>
      <c r="W4286" t="s">
        <v>23887</v>
      </c>
      <c r="X4286" s="127">
        <v>30247</v>
      </c>
      <c r="Y4286" t="s">
        <v>23888</v>
      </c>
      <c r="Z4286" s="127">
        <v>44256</v>
      </c>
      <c r="AA4286" s="127">
        <v>44561</v>
      </c>
      <c r="AB4286" t="s">
        <v>2185</v>
      </c>
      <c r="AC4286" t="s">
        <v>6628</v>
      </c>
      <c r="AD4286" t="s">
        <v>40</v>
      </c>
    </row>
    <row r="4287" spans="1:30" x14ac:dyDescent="0.25">
      <c r="A4287" t="s">
        <v>20054</v>
      </c>
      <c r="B4287" t="s">
        <v>392</v>
      </c>
      <c r="C4287" t="s">
        <v>28</v>
      </c>
      <c r="D4287" t="s">
        <v>29</v>
      </c>
      <c r="E4287" t="s">
        <v>393</v>
      </c>
      <c r="F4287" t="s">
        <v>4190</v>
      </c>
      <c r="G4287" t="s">
        <v>4191</v>
      </c>
      <c r="H4287" t="s">
        <v>6354</v>
      </c>
      <c r="I4287" t="s">
        <v>6173</v>
      </c>
      <c r="J4287" t="s">
        <v>20054</v>
      </c>
      <c r="K4287" t="s">
        <v>31</v>
      </c>
      <c r="L4287" t="s">
        <v>31</v>
      </c>
      <c r="M4287" t="s">
        <v>42</v>
      </c>
      <c r="N4287" t="s">
        <v>61</v>
      </c>
      <c r="O4287" t="s">
        <v>18690</v>
      </c>
      <c r="P4287" t="s">
        <v>106</v>
      </c>
      <c r="Q4287" t="s">
        <v>193</v>
      </c>
      <c r="R4287" t="s">
        <v>21202</v>
      </c>
      <c r="S4287" s="194" t="s">
        <v>235</v>
      </c>
      <c r="T4287" t="s">
        <v>64</v>
      </c>
      <c r="U4287" t="s">
        <v>48</v>
      </c>
      <c r="V4287" t="s">
        <v>49</v>
      </c>
      <c r="W4287" t="s">
        <v>23892</v>
      </c>
      <c r="X4287" s="127">
        <v>28763</v>
      </c>
      <c r="Y4287" t="s">
        <v>23893</v>
      </c>
      <c r="Z4287" s="127">
        <v>44256</v>
      </c>
      <c r="AA4287" s="127">
        <v>44561</v>
      </c>
      <c r="AB4287" t="s">
        <v>2185</v>
      </c>
      <c r="AC4287" t="s">
        <v>6628</v>
      </c>
      <c r="AD4287" t="s">
        <v>40</v>
      </c>
    </row>
    <row r="4288" spans="1:30" x14ac:dyDescent="0.25">
      <c r="A4288" t="s">
        <v>20055</v>
      </c>
      <c r="B4288" t="s">
        <v>392</v>
      </c>
      <c r="C4288" t="s">
        <v>28</v>
      </c>
      <c r="D4288" t="s">
        <v>29</v>
      </c>
      <c r="E4288" t="s">
        <v>393</v>
      </c>
      <c r="F4288" t="s">
        <v>4190</v>
      </c>
      <c r="G4288" t="s">
        <v>4191</v>
      </c>
      <c r="H4288" t="s">
        <v>6354</v>
      </c>
      <c r="I4288" t="s">
        <v>6173</v>
      </c>
      <c r="J4288" t="s">
        <v>20055</v>
      </c>
      <c r="K4288" t="s">
        <v>31</v>
      </c>
      <c r="L4288" t="s">
        <v>31</v>
      </c>
      <c r="M4288" t="s">
        <v>42</v>
      </c>
      <c r="N4288" t="s">
        <v>61</v>
      </c>
      <c r="O4288" t="s">
        <v>18690</v>
      </c>
      <c r="P4288" t="s">
        <v>476</v>
      </c>
      <c r="Q4288" t="s">
        <v>58</v>
      </c>
      <c r="R4288" t="s">
        <v>23871</v>
      </c>
      <c r="S4288" s="194" t="s">
        <v>235</v>
      </c>
      <c r="T4288" t="s">
        <v>64</v>
      </c>
      <c r="U4288" t="s">
        <v>749</v>
      </c>
      <c r="V4288" t="s">
        <v>49</v>
      </c>
      <c r="W4288" t="s">
        <v>23872</v>
      </c>
      <c r="X4288" s="127">
        <v>29221</v>
      </c>
      <c r="Y4288" t="s">
        <v>23873</v>
      </c>
      <c r="Z4288" s="127">
        <v>44256</v>
      </c>
      <c r="AA4288" s="127">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94" t="s">
        <v>235</v>
      </c>
      <c r="T4289" t="s">
        <v>41</v>
      </c>
      <c r="U4289" t="s">
        <v>48</v>
      </c>
      <c r="V4289" t="s">
        <v>49</v>
      </c>
      <c r="W4289" t="s">
        <v>23894</v>
      </c>
      <c r="X4289" s="127">
        <v>28046</v>
      </c>
      <c r="Y4289" t="s">
        <v>23895</v>
      </c>
      <c r="Z4289" s="127">
        <v>44256</v>
      </c>
      <c r="AA4289" s="127">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23896</v>
      </c>
      <c r="S4290" s="194" t="s">
        <v>235</v>
      </c>
      <c r="T4290" t="s">
        <v>102</v>
      </c>
      <c r="U4290" t="s">
        <v>37</v>
      </c>
      <c r="V4290" t="s">
        <v>49</v>
      </c>
      <c r="W4290" t="s">
        <v>23897</v>
      </c>
      <c r="X4290" s="127">
        <v>26556</v>
      </c>
      <c r="Y4290" t="s">
        <v>23898</v>
      </c>
      <c r="Z4290" s="127">
        <v>44197</v>
      </c>
      <c r="AA4290" s="127">
        <v>44561</v>
      </c>
      <c r="AB4290" t="s">
        <v>38</v>
      </c>
      <c r="AC4290" t="s">
        <v>95</v>
      </c>
      <c r="AD4290" t="s">
        <v>40</v>
      </c>
    </row>
    <row r="4291" spans="1:30" x14ac:dyDescent="0.25">
      <c r="A4291" t="s">
        <v>20056</v>
      </c>
      <c r="B4291" t="s">
        <v>392</v>
      </c>
      <c r="C4291" t="s">
        <v>28</v>
      </c>
      <c r="D4291" t="s">
        <v>29</v>
      </c>
      <c r="E4291" t="s">
        <v>393</v>
      </c>
      <c r="F4291" t="s">
        <v>4190</v>
      </c>
      <c r="G4291" t="s">
        <v>4191</v>
      </c>
      <c r="H4291" t="s">
        <v>6354</v>
      </c>
      <c r="I4291" t="s">
        <v>6173</v>
      </c>
      <c r="J4291" t="s">
        <v>20056</v>
      </c>
      <c r="K4291" t="s">
        <v>773</v>
      </c>
      <c r="L4291" t="s">
        <v>6405</v>
      </c>
      <c r="M4291" t="s">
        <v>16105</v>
      </c>
      <c r="N4291" t="s">
        <v>61</v>
      </c>
      <c r="O4291" t="s">
        <v>16096</v>
      </c>
      <c r="P4291" t="s">
        <v>187</v>
      </c>
      <c r="Q4291" t="s">
        <v>78</v>
      </c>
      <c r="R4291" t="s">
        <v>399</v>
      </c>
      <c r="S4291" s="194" t="s">
        <v>235</v>
      </c>
      <c r="T4291" t="s">
        <v>775</v>
      </c>
      <c r="U4291" t="s">
        <v>776</v>
      </c>
      <c r="V4291" t="s">
        <v>49</v>
      </c>
      <c r="W4291" t="s">
        <v>23899</v>
      </c>
      <c r="X4291" s="127">
        <v>30670</v>
      </c>
      <c r="Y4291" t="s">
        <v>258</v>
      </c>
      <c r="Z4291" s="127">
        <v>44197</v>
      </c>
      <c r="AA4291" s="127">
        <v>44561</v>
      </c>
      <c r="AB4291" t="s">
        <v>119</v>
      </c>
      <c r="AC4291" t="s">
        <v>777</v>
      </c>
      <c r="AD4291" t="s">
        <v>40</v>
      </c>
    </row>
    <row r="4292" spans="1:30" x14ac:dyDescent="0.25">
      <c r="A4292" t="s">
        <v>20057</v>
      </c>
      <c r="B4292" t="s">
        <v>392</v>
      </c>
      <c r="C4292" t="s">
        <v>28</v>
      </c>
      <c r="D4292" t="s">
        <v>29</v>
      </c>
      <c r="E4292" t="s">
        <v>393</v>
      </c>
      <c r="F4292" t="s">
        <v>4190</v>
      </c>
      <c r="G4292" t="s">
        <v>4191</v>
      </c>
      <c r="H4292" t="s">
        <v>6354</v>
      </c>
      <c r="I4292" t="s">
        <v>6173</v>
      </c>
      <c r="J4292" t="s">
        <v>20057</v>
      </c>
      <c r="K4292" t="s">
        <v>773</v>
      </c>
      <c r="L4292" t="s">
        <v>6405</v>
      </c>
      <c r="M4292" t="s">
        <v>16110</v>
      </c>
      <c r="N4292" t="s">
        <v>61</v>
      </c>
      <c r="O4292" t="s">
        <v>16111</v>
      </c>
      <c r="P4292" t="s">
        <v>67</v>
      </c>
      <c r="Q4292" t="s">
        <v>522</v>
      </c>
      <c r="R4292" t="s">
        <v>23900</v>
      </c>
      <c r="S4292" s="194" t="s">
        <v>235</v>
      </c>
      <c r="T4292" t="s">
        <v>775</v>
      </c>
      <c r="U4292" t="s">
        <v>776</v>
      </c>
      <c r="V4292" t="s">
        <v>49</v>
      </c>
      <c r="W4292" t="s">
        <v>23901</v>
      </c>
      <c r="X4292" s="127">
        <v>35896</v>
      </c>
      <c r="Y4292" t="s">
        <v>23902</v>
      </c>
      <c r="Z4292" s="127">
        <v>44409</v>
      </c>
      <c r="AA4292" s="127">
        <v>44561</v>
      </c>
      <c r="AB4292" t="s">
        <v>119</v>
      </c>
      <c r="AC4292" t="s">
        <v>777</v>
      </c>
      <c r="AD4292" t="s">
        <v>40</v>
      </c>
    </row>
    <row r="4293" spans="1:30" x14ac:dyDescent="0.25">
      <c r="A4293" t="s">
        <v>20058</v>
      </c>
      <c r="B4293" t="s">
        <v>392</v>
      </c>
      <c r="C4293" t="s">
        <v>28</v>
      </c>
      <c r="D4293" t="s">
        <v>29</v>
      </c>
      <c r="E4293" t="s">
        <v>393</v>
      </c>
      <c r="F4293" t="s">
        <v>4190</v>
      </c>
      <c r="G4293" t="s">
        <v>4191</v>
      </c>
      <c r="H4293" t="s">
        <v>6354</v>
      </c>
      <c r="I4293" t="s">
        <v>6173</v>
      </c>
      <c r="J4293" t="s">
        <v>20058</v>
      </c>
      <c r="K4293" t="s">
        <v>773</v>
      </c>
      <c r="L4293" t="s">
        <v>6405</v>
      </c>
      <c r="M4293" t="s">
        <v>16114</v>
      </c>
      <c r="N4293" t="s">
        <v>61</v>
      </c>
      <c r="O4293" t="s">
        <v>16111</v>
      </c>
      <c r="P4293" t="s">
        <v>748</v>
      </c>
      <c r="Q4293" t="s">
        <v>611</v>
      </c>
      <c r="R4293" t="s">
        <v>23903</v>
      </c>
      <c r="S4293" s="194" t="s">
        <v>235</v>
      </c>
      <c r="T4293" t="s">
        <v>775</v>
      </c>
      <c r="U4293" t="s">
        <v>776</v>
      </c>
      <c r="V4293" t="s">
        <v>49</v>
      </c>
      <c r="W4293" t="s">
        <v>23904</v>
      </c>
      <c r="X4293" s="127">
        <v>28443</v>
      </c>
      <c r="Y4293" t="s">
        <v>258</v>
      </c>
      <c r="Z4293" s="127">
        <v>44256</v>
      </c>
      <c r="AA4293" s="127">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20780</v>
      </c>
      <c r="X4294" s="127">
        <v>23717</v>
      </c>
      <c r="Y4294" t="s">
        <v>5811</v>
      </c>
      <c r="Z4294" s="127">
        <v>44197</v>
      </c>
      <c r="AA4294" s="127">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20059</v>
      </c>
      <c r="X4295" s="127">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23905</v>
      </c>
      <c r="S4296" s="194" t="s">
        <v>235</v>
      </c>
      <c r="T4296" t="s">
        <v>64</v>
      </c>
      <c r="U4296" t="s">
        <v>48</v>
      </c>
      <c r="V4296" t="s">
        <v>49</v>
      </c>
      <c r="W4296" t="s">
        <v>23906</v>
      </c>
      <c r="X4296" s="127">
        <v>30744</v>
      </c>
      <c r="Y4296" t="s">
        <v>23907</v>
      </c>
      <c r="Z4296" s="127">
        <v>44256</v>
      </c>
      <c r="AA4296" s="127">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20060</v>
      </c>
      <c r="P4297" t="s">
        <v>11730</v>
      </c>
      <c r="Q4297" t="s">
        <v>11730</v>
      </c>
      <c r="R4297" t="s">
        <v>23908</v>
      </c>
      <c r="S4297" s="194" t="s">
        <v>235</v>
      </c>
      <c r="T4297" t="s">
        <v>64</v>
      </c>
      <c r="U4297" t="s">
        <v>784</v>
      </c>
      <c r="V4297" t="s">
        <v>49</v>
      </c>
      <c r="W4297" t="s">
        <v>23909</v>
      </c>
      <c r="X4297" s="127">
        <v>25906</v>
      </c>
      <c r="Y4297" t="s">
        <v>23910</v>
      </c>
      <c r="Z4297" s="127">
        <v>44260</v>
      </c>
      <c r="AA4297" s="127">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20061</v>
      </c>
      <c r="X4298" s="127">
        <v>27455</v>
      </c>
      <c r="Y4298" t="s">
        <v>6484</v>
      </c>
      <c r="Z4298" s="127">
        <v>44256</v>
      </c>
      <c r="AA4298" s="127">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23911</v>
      </c>
      <c r="S4299" s="194" t="s">
        <v>235</v>
      </c>
      <c r="T4299" t="s">
        <v>64</v>
      </c>
      <c r="U4299" t="s">
        <v>48</v>
      </c>
      <c r="V4299" t="s">
        <v>49</v>
      </c>
      <c r="W4299" t="s">
        <v>23912</v>
      </c>
      <c r="X4299" s="127">
        <v>29140</v>
      </c>
      <c r="Y4299" t="s">
        <v>23913</v>
      </c>
      <c r="Z4299" s="127">
        <v>44256</v>
      </c>
      <c r="AA4299" s="127">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20062</v>
      </c>
      <c r="P4300" t="s">
        <v>23914</v>
      </c>
      <c r="Q4300" t="s">
        <v>21733</v>
      </c>
      <c r="R4300" t="s">
        <v>23915</v>
      </c>
      <c r="S4300" s="194" t="s">
        <v>235</v>
      </c>
      <c r="T4300" t="s">
        <v>64</v>
      </c>
      <c r="U4300" t="s">
        <v>784</v>
      </c>
      <c r="V4300" t="s">
        <v>49</v>
      </c>
      <c r="W4300" t="s">
        <v>23916</v>
      </c>
      <c r="X4300" s="127">
        <v>28335</v>
      </c>
      <c r="Y4300" t="s">
        <v>23917</v>
      </c>
      <c r="Z4300" s="127">
        <v>44256</v>
      </c>
      <c r="AA4300" s="127">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20063</v>
      </c>
      <c r="X4301" s="127">
        <v>26434</v>
      </c>
      <c r="Y4301" t="s">
        <v>4258</v>
      </c>
      <c r="Z4301" s="127">
        <v>44256</v>
      </c>
      <c r="AA4301" s="127">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20064</v>
      </c>
      <c r="P4302" t="s">
        <v>193</v>
      </c>
      <c r="Q4302" t="s">
        <v>988</v>
      </c>
      <c r="R4302" t="s">
        <v>21092</v>
      </c>
      <c r="S4302" s="194" t="s">
        <v>235</v>
      </c>
      <c r="T4302" t="s">
        <v>64</v>
      </c>
      <c r="U4302" t="s">
        <v>784</v>
      </c>
      <c r="V4302" t="s">
        <v>49</v>
      </c>
      <c r="W4302" t="s">
        <v>23918</v>
      </c>
      <c r="X4302" s="127">
        <v>34038</v>
      </c>
      <c r="Y4302" t="s">
        <v>23919</v>
      </c>
      <c r="Z4302" s="127">
        <v>44256</v>
      </c>
      <c r="AA4302" s="127">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20065</v>
      </c>
      <c r="X4303" s="127">
        <v>22798</v>
      </c>
      <c r="Y4303" t="s">
        <v>4262</v>
      </c>
      <c r="Z4303" s="127">
        <v>44256</v>
      </c>
      <c r="AA4303" s="127">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20066</v>
      </c>
      <c r="P4304" t="s">
        <v>23920</v>
      </c>
      <c r="Q4304" t="s">
        <v>106</v>
      </c>
      <c r="R4304" t="s">
        <v>23921</v>
      </c>
      <c r="S4304" s="194" t="s">
        <v>235</v>
      </c>
      <c r="T4304" t="s">
        <v>64</v>
      </c>
      <c r="U4304" t="s">
        <v>48</v>
      </c>
      <c r="V4304" t="s">
        <v>49</v>
      </c>
      <c r="W4304" t="s">
        <v>23922</v>
      </c>
      <c r="X4304" s="127">
        <v>32361</v>
      </c>
      <c r="Y4304" t="s">
        <v>23923</v>
      </c>
      <c r="Z4304" s="127">
        <v>44256</v>
      </c>
      <c r="AA4304" s="127">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20067</v>
      </c>
      <c r="X4305" s="127">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20068</v>
      </c>
      <c r="X4306" s="127">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20069</v>
      </c>
      <c r="X4307" s="127">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16181</v>
      </c>
      <c r="P4308" t="s">
        <v>494</v>
      </c>
      <c r="Q4308" t="s">
        <v>552</v>
      </c>
      <c r="R4308" t="s">
        <v>421</v>
      </c>
      <c r="S4308" s="194" t="s">
        <v>235</v>
      </c>
      <c r="T4308" t="s">
        <v>64</v>
      </c>
      <c r="U4308" t="s">
        <v>48</v>
      </c>
      <c r="V4308" t="s">
        <v>49</v>
      </c>
      <c r="W4308" t="s">
        <v>23924</v>
      </c>
      <c r="X4308" s="127">
        <v>28296</v>
      </c>
      <c r="Y4308" t="s">
        <v>23925</v>
      </c>
      <c r="Z4308" s="127">
        <v>44256</v>
      </c>
      <c r="AA4308" s="127">
        <v>44561</v>
      </c>
      <c r="AB4308" t="s">
        <v>38</v>
      </c>
      <c r="AC4308" t="s">
        <v>6628</v>
      </c>
      <c r="AD4308" t="s">
        <v>40</v>
      </c>
    </row>
    <row r="4309" spans="1:30" x14ac:dyDescent="0.25">
      <c r="A4309" t="s">
        <v>20070</v>
      </c>
      <c r="B4309" t="s">
        <v>392</v>
      </c>
      <c r="C4309" t="s">
        <v>28</v>
      </c>
      <c r="D4309" t="s">
        <v>29</v>
      </c>
      <c r="E4309" t="s">
        <v>393</v>
      </c>
      <c r="F4309" t="s">
        <v>4243</v>
      </c>
      <c r="G4309" t="s">
        <v>4244</v>
      </c>
      <c r="H4309" t="s">
        <v>6354</v>
      </c>
      <c r="I4309" t="s">
        <v>6116</v>
      </c>
      <c r="J4309" t="s">
        <v>20070</v>
      </c>
      <c r="K4309" t="s">
        <v>31</v>
      </c>
      <c r="L4309" t="s">
        <v>31</v>
      </c>
      <c r="M4309" t="s">
        <v>42</v>
      </c>
      <c r="N4309" t="s">
        <v>61</v>
      </c>
      <c r="O4309" t="s">
        <v>18690</v>
      </c>
      <c r="P4309" t="s">
        <v>193</v>
      </c>
      <c r="Q4309" t="s">
        <v>988</v>
      </c>
      <c r="R4309" t="s">
        <v>21092</v>
      </c>
      <c r="S4309" s="194" t="s">
        <v>235</v>
      </c>
      <c r="T4309" t="s">
        <v>64</v>
      </c>
      <c r="U4309" t="s">
        <v>784</v>
      </c>
      <c r="V4309" t="s">
        <v>49</v>
      </c>
      <c r="W4309" t="s">
        <v>23918</v>
      </c>
      <c r="X4309" s="127">
        <v>34038</v>
      </c>
      <c r="Y4309" t="s">
        <v>23919</v>
      </c>
      <c r="Z4309" s="127">
        <v>44256</v>
      </c>
      <c r="AA4309" s="127">
        <v>44561</v>
      </c>
      <c r="AB4309" t="s">
        <v>2185</v>
      </c>
      <c r="AC4309" t="s">
        <v>6628</v>
      </c>
      <c r="AD4309" t="s">
        <v>40</v>
      </c>
    </row>
    <row r="4310" spans="1:30" x14ac:dyDescent="0.25">
      <c r="A4310" t="s">
        <v>20071</v>
      </c>
      <c r="B4310" t="s">
        <v>392</v>
      </c>
      <c r="C4310" t="s">
        <v>28</v>
      </c>
      <c r="D4310" t="s">
        <v>29</v>
      </c>
      <c r="E4310" t="s">
        <v>393</v>
      </c>
      <c r="F4310" t="s">
        <v>4243</v>
      </c>
      <c r="G4310" t="s">
        <v>4244</v>
      </c>
      <c r="H4310" t="s">
        <v>6354</v>
      </c>
      <c r="I4310" t="s">
        <v>6116</v>
      </c>
      <c r="J4310" t="s">
        <v>20071</v>
      </c>
      <c r="K4310" t="s">
        <v>31</v>
      </c>
      <c r="L4310" t="s">
        <v>31</v>
      </c>
      <c r="M4310" t="s">
        <v>42</v>
      </c>
      <c r="N4310" t="s">
        <v>61</v>
      </c>
      <c r="O4310" t="s">
        <v>18690</v>
      </c>
      <c r="P4310" t="s">
        <v>23914</v>
      </c>
      <c r="Q4310" t="s">
        <v>21733</v>
      </c>
      <c r="R4310" t="s">
        <v>23915</v>
      </c>
      <c r="S4310" s="194" t="s">
        <v>235</v>
      </c>
      <c r="T4310" t="s">
        <v>64</v>
      </c>
      <c r="U4310" t="s">
        <v>784</v>
      </c>
      <c r="V4310" t="s">
        <v>49</v>
      </c>
      <c r="W4310" t="s">
        <v>23916</v>
      </c>
      <c r="X4310" s="127">
        <v>28335</v>
      </c>
      <c r="Y4310" t="s">
        <v>23917</v>
      </c>
      <c r="Z4310" s="127">
        <v>44256</v>
      </c>
      <c r="AA4310" s="127">
        <v>44561</v>
      </c>
      <c r="AB4310" t="s">
        <v>2185</v>
      </c>
      <c r="AC4310" t="s">
        <v>6628</v>
      </c>
      <c r="AD4310" t="s">
        <v>40</v>
      </c>
    </row>
    <row r="4311" spans="1:30" x14ac:dyDescent="0.25">
      <c r="A4311" t="s">
        <v>20072</v>
      </c>
      <c r="B4311" t="s">
        <v>392</v>
      </c>
      <c r="C4311" t="s">
        <v>28</v>
      </c>
      <c r="D4311" t="s">
        <v>29</v>
      </c>
      <c r="E4311" t="s">
        <v>393</v>
      </c>
      <c r="F4311" t="s">
        <v>4243</v>
      </c>
      <c r="G4311" t="s">
        <v>4244</v>
      </c>
      <c r="H4311" t="s">
        <v>6354</v>
      </c>
      <c r="I4311" t="s">
        <v>6116</v>
      </c>
      <c r="J4311" t="s">
        <v>20072</v>
      </c>
      <c r="K4311" t="s">
        <v>31</v>
      </c>
      <c r="L4311" t="s">
        <v>31</v>
      </c>
      <c r="M4311" t="s">
        <v>42</v>
      </c>
      <c r="N4311" t="s">
        <v>61</v>
      </c>
      <c r="O4311" t="s">
        <v>18690</v>
      </c>
      <c r="P4311" t="s">
        <v>339</v>
      </c>
      <c r="Q4311" t="s">
        <v>191</v>
      </c>
      <c r="R4311" t="s">
        <v>23926</v>
      </c>
      <c r="S4311" s="194" t="s">
        <v>235</v>
      </c>
      <c r="T4311" t="s">
        <v>64</v>
      </c>
      <c r="U4311" t="s">
        <v>860</v>
      </c>
      <c r="V4311" t="s">
        <v>49</v>
      </c>
      <c r="W4311" t="s">
        <v>23927</v>
      </c>
      <c r="X4311" s="127">
        <v>31524</v>
      </c>
      <c r="Y4311" t="s">
        <v>23928</v>
      </c>
      <c r="Z4311" s="127">
        <v>44256</v>
      </c>
      <c r="AA4311" s="127">
        <v>44561</v>
      </c>
      <c r="AB4311" t="s">
        <v>2185</v>
      </c>
      <c r="AC4311" t="s">
        <v>6628</v>
      </c>
      <c r="AD4311" t="s">
        <v>40</v>
      </c>
    </row>
    <row r="4312" spans="1:30" x14ac:dyDescent="0.25">
      <c r="A4312" t="s">
        <v>20073</v>
      </c>
      <c r="B4312" t="s">
        <v>392</v>
      </c>
      <c r="C4312" t="s">
        <v>28</v>
      </c>
      <c r="D4312" t="s">
        <v>29</v>
      </c>
      <c r="E4312" t="s">
        <v>393</v>
      </c>
      <c r="F4312" t="s">
        <v>4243</v>
      </c>
      <c r="G4312" t="s">
        <v>4244</v>
      </c>
      <c r="H4312" t="s">
        <v>6354</v>
      </c>
      <c r="I4312" t="s">
        <v>6116</v>
      </c>
      <c r="J4312" t="s">
        <v>20073</v>
      </c>
      <c r="K4312" t="s">
        <v>31</v>
      </c>
      <c r="L4312" t="s">
        <v>31</v>
      </c>
      <c r="M4312" t="s">
        <v>42</v>
      </c>
      <c r="N4312" t="s">
        <v>61</v>
      </c>
      <c r="O4312" t="s">
        <v>18690</v>
      </c>
      <c r="P4312" t="s">
        <v>152</v>
      </c>
      <c r="Q4312" t="s">
        <v>75</v>
      </c>
      <c r="R4312" t="s">
        <v>23929</v>
      </c>
      <c r="S4312" s="194" t="s">
        <v>235</v>
      </c>
      <c r="T4312" t="s">
        <v>64</v>
      </c>
      <c r="U4312" t="s">
        <v>860</v>
      </c>
      <c r="V4312" t="s">
        <v>49</v>
      </c>
      <c r="W4312" t="s">
        <v>23930</v>
      </c>
      <c r="X4312" s="127">
        <v>27163</v>
      </c>
      <c r="Y4312" t="s">
        <v>23931</v>
      </c>
      <c r="Z4312" s="127">
        <v>44256</v>
      </c>
      <c r="AA4312" s="127">
        <v>44561</v>
      </c>
      <c r="AB4312" t="s">
        <v>2185</v>
      </c>
      <c r="AC4312" t="s">
        <v>6628</v>
      </c>
      <c r="AD4312" t="s">
        <v>40</v>
      </c>
    </row>
    <row r="4313" spans="1:30" x14ac:dyDescent="0.25">
      <c r="A4313" t="s">
        <v>20074</v>
      </c>
      <c r="B4313" t="s">
        <v>392</v>
      </c>
      <c r="C4313" t="s">
        <v>28</v>
      </c>
      <c r="D4313" t="s">
        <v>29</v>
      </c>
      <c r="E4313" t="s">
        <v>393</v>
      </c>
      <c r="F4313" t="s">
        <v>4243</v>
      </c>
      <c r="G4313" t="s">
        <v>4244</v>
      </c>
      <c r="H4313" t="s">
        <v>6354</v>
      </c>
      <c r="I4313" t="s">
        <v>6116</v>
      </c>
      <c r="J4313" t="s">
        <v>20074</v>
      </c>
      <c r="K4313" t="s">
        <v>31</v>
      </c>
      <c r="L4313" t="s">
        <v>31</v>
      </c>
      <c r="M4313" t="s">
        <v>42</v>
      </c>
      <c r="N4313" t="s">
        <v>61</v>
      </c>
      <c r="O4313" t="s">
        <v>18690</v>
      </c>
      <c r="P4313" t="s">
        <v>11730</v>
      </c>
      <c r="Q4313" t="s">
        <v>11730</v>
      </c>
      <c r="R4313" t="s">
        <v>23908</v>
      </c>
      <c r="S4313" s="194" t="s">
        <v>235</v>
      </c>
      <c r="T4313" t="s">
        <v>64</v>
      </c>
      <c r="U4313" t="s">
        <v>2663</v>
      </c>
      <c r="V4313" t="s">
        <v>49</v>
      </c>
      <c r="W4313" t="s">
        <v>23909</v>
      </c>
      <c r="X4313" s="127">
        <v>25906</v>
      </c>
      <c r="Y4313" t="s">
        <v>23910</v>
      </c>
      <c r="Z4313" s="127">
        <v>44260</v>
      </c>
      <c r="AA4313" s="127">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20075</v>
      </c>
      <c r="X4314" s="127">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20076</v>
      </c>
      <c r="X4315" s="127">
        <v>30096</v>
      </c>
      <c r="Y4315" t="s">
        <v>6486</v>
      </c>
      <c r="AB4315" t="s">
        <v>38</v>
      </c>
      <c r="AC4315" t="s">
        <v>95</v>
      </c>
      <c r="AD4315" t="s">
        <v>40</v>
      </c>
    </row>
    <row r="4316" spans="1:30" x14ac:dyDescent="0.25">
      <c r="A4316" t="s">
        <v>20077</v>
      </c>
      <c r="B4316" t="s">
        <v>392</v>
      </c>
      <c r="C4316" t="s">
        <v>28</v>
      </c>
      <c r="D4316" t="s">
        <v>29</v>
      </c>
      <c r="E4316" t="s">
        <v>393</v>
      </c>
      <c r="F4316" t="s">
        <v>4243</v>
      </c>
      <c r="G4316" t="s">
        <v>4244</v>
      </c>
      <c r="H4316" t="s">
        <v>6354</v>
      </c>
      <c r="I4316" t="s">
        <v>6116</v>
      </c>
      <c r="J4316" t="s">
        <v>20077</v>
      </c>
      <c r="K4316" t="s">
        <v>773</v>
      </c>
      <c r="L4316" t="s">
        <v>6405</v>
      </c>
      <c r="M4316" t="s">
        <v>16105</v>
      </c>
      <c r="N4316" t="s">
        <v>61</v>
      </c>
      <c r="O4316" t="s">
        <v>16096</v>
      </c>
      <c r="P4316" t="s">
        <v>23932</v>
      </c>
      <c r="Q4316" t="s">
        <v>926</v>
      </c>
      <c r="R4316" t="s">
        <v>4282</v>
      </c>
      <c r="S4316" s="194" t="s">
        <v>235</v>
      </c>
      <c r="T4316" t="s">
        <v>775</v>
      </c>
      <c r="U4316" t="s">
        <v>776</v>
      </c>
      <c r="V4316" t="s">
        <v>49</v>
      </c>
      <c r="W4316" t="s">
        <v>23933</v>
      </c>
      <c r="X4316" s="127">
        <v>28062</v>
      </c>
      <c r="Y4316" t="s">
        <v>258</v>
      </c>
      <c r="Z4316" s="127">
        <v>44197</v>
      </c>
      <c r="AA4316" s="127">
        <v>44561</v>
      </c>
      <c r="AB4316" t="s">
        <v>119</v>
      </c>
      <c r="AC4316" t="s">
        <v>777</v>
      </c>
      <c r="AD4316" t="s">
        <v>40</v>
      </c>
    </row>
    <row r="4317" spans="1:30" x14ac:dyDescent="0.25">
      <c r="A4317" t="s">
        <v>20078</v>
      </c>
      <c r="B4317" t="s">
        <v>392</v>
      </c>
      <c r="C4317" t="s">
        <v>28</v>
      </c>
      <c r="D4317" t="s">
        <v>29</v>
      </c>
      <c r="E4317" t="s">
        <v>393</v>
      </c>
      <c r="F4317" t="s">
        <v>4243</v>
      </c>
      <c r="G4317" t="s">
        <v>4244</v>
      </c>
      <c r="H4317" t="s">
        <v>6354</v>
      </c>
      <c r="I4317" t="s">
        <v>6116</v>
      </c>
      <c r="J4317" t="s">
        <v>20078</v>
      </c>
      <c r="K4317" t="s">
        <v>773</v>
      </c>
      <c r="L4317" t="s">
        <v>6405</v>
      </c>
      <c r="M4317" t="s">
        <v>16110</v>
      </c>
      <c r="N4317" t="s">
        <v>61</v>
      </c>
      <c r="O4317" t="s">
        <v>16111</v>
      </c>
      <c r="P4317" t="s">
        <v>75</v>
      </c>
      <c r="Q4317" t="s">
        <v>218</v>
      </c>
      <c r="R4317" t="s">
        <v>23934</v>
      </c>
      <c r="S4317" s="194" t="s">
        <v>235</v>
      </c>
      <c r="T4317" t="s">
        <v>775</v>
      </c>
      <c r="U4317" t="s">
        <v>776</v>
      </c>
      <c r="V4317" t="s">
        <v>49</v>
      </c>
      <c r="W4317" t="s">
        <v>23935</v>
      </c>
      <c r="X4317" s="127">
        <v>33168</v>
      </c>
      <c r="Y4317" t="s">
        <v>23936</v>
      </c>
      <c r="Z4317" s="127">
        <v>44409</v>
      </c>
      <c r="AA4317" s="127">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20079</v>
      </c>
      <c r="X4318" s="127">
        <v>25554</v>
      </c>
      <c r="Y4318" t="s">
        <v>4287</v>
      </c>
      <c r="Z4318" s="127">
        <v>42064</v>
      </c>
      <c r="AA4318" s="127">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20080</v>
      </c>
      <c r="X4319" s="127">
        <v>25808</v>
      </c>
      <c r="Y4319" t="s">
        <v>4289</v>
      </c>
      <c r="Z4319" s="127">
        <v>44256</v>
      </c>
      <c r="AA4319" s="127">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20081</v>
      </c>
      <c r="P4320" t="s">
        <v>22145</v>
      </c>
      <c r="Q4320" t="s">
        <v>75</v>
      </c>
      <c r="R4320" t="s">
        <v>23937</v>
      </c>
      <c r="S4320" s="194" t="s">
        <v>235</v>
      </c>
      <c r="T4320" t="s">
        <v>64</v>
      </c>
      <c r="U4320" t="s">
        <v>784</v>
      </c>
      <c r="V4320" t="s">
        <v>49</v>
      </c>
      <c r="W4320" t="s">
        <v>23938</v>
      </c>
      <c r="X4320" s="127">
        <v>31442</v>
      </c>
      <c r="Y4320" t="s">
        <v>23939</v>
      </c>
      <c r="Z4320" s="127">
        <v>44256</v>
      </c>
      <c r="AA4320" s="127">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20082</v>
      </c>
      <c r="X4321" s="127">
        <v>25795</v>
      </c>
      <c r="Y4321" t="s">
        <v>4308</v>
      </c>
      <c r="Z4321" s="127">
        <v>44256</v>
      </c>
      <c r="AA4321" s="127">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20083</v>
      </c>
      <c r="P4322" t="s">
        <v>237</v>
      </c>
      <c r="Q4322" t="s">
        <v>106</v>
      </c>
      <c r="R4322" t="s">
        <v>23940</v>
      </c>
      <c r="S4322" s="194" t="s">
        <v>235</v>
      </c>
      <c r="T4322" t="s">
        <v>64</v>
      </c>
      <c r="U4322" t="s">
        <v>784</v>
      </c>
      <c r="V4322" t="s">
        <v>49</v>
      </c>
      <c r="W4322" t="s">
        <v>23941</v>
      </c>
      <c r="X4322" s="127">
        <v>34716</v>
      </c>
      <c r="Y4322" t="s">
        <v>23942</v>
      </c>
      <c r="Z4322" s="127">
        <v>44256</v>
      </c>
      <c r="AA4322" s="127">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20084</v>
      </c>
      <c r="X4323" s="127">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20085</v>
      </c>
      <c r="X4324" s="127">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20086</v>
      </c>
      <c r="X4325" s="127">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20087</v>
      </c>
      <c r="X4326" s="127">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23943</v>
      </c>
      <c r="S4327" s="194" t="s">
        <v>235</v>
      </c>
      <c r="T4327" t="s">
        <v>64</v>
      </c>
      <c r="U4327" t="s">
        <v>48</v>
      </c>
      <c r="V4327" t="s">
        <v>49</v>
      </c>
      <c r="W4327" t="s">
        <v>23944</v>
      </c>
      <c r="X4327" s="127">
        <v>28602</v>
      </c>
      <c r="Y4327" t="s">
        <v>23945</v>
      </c>
      <c r="Z4327" s="127">
        <v>44256</v>
      </c>
      <c r="AA4327" s="127">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20088</v>
      </c>
      <c r="X4328" s="127">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20089</v>
      </c>
      <c r="X4329" s="127">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23946</v>
      </c>
      <c r="S4330" s="194" t="s">
        <v>235</v>
      </c>
      <c r="T4330" t="s">
        <v>64</v>
      </c>
      <c r="U4330" t="s">
        <v>48</v>
      </c>
      <c r="V4330" t="s">
        <v>49</v>
      </c>
      <c r="W4330" t="s">
        <v>23947</v>
      </c>
      <c r="X4330" s="127">
        <v>30234</v>
      </c>
      <c r="Y4330" t="s">
        <v>23948</v>
      </c>
      <c r="Z4330" s="127">
        <v>44256</v>
      </c>
      <c r="AA4330" s="127">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20090</v>
      </c>
      <c r="X4331" s="127">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20091</v>
      </c>
      <c r="X4332" s="127">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20092</v>
      </c>
      <c r="X4333" s="127">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20093</v>
      </c>
      <c r="P4334" t="s">
        <v>6439</v>
      </c>
      <c r="Q4334" t="s">
        <v>23949</v>
      </c>
      <c r="R4334" t="s">
        <v>6440</v>
      </c>
      <c r="S4334" s="194" t="s">
        <v>235</v>
      </c>
      <c r="T4334" t="s">
        <v>64</v>
      </c>
      <c r="U4334" t="s">
        <v>784</v>
      </c>
      <c r="V4334" t="s">
        <v>49</v>
      </c>
      <c r="W4334" t="s">
        <v>23950</v>
      </c>
      <c r="X4334" s="127">
        <v>31896</v>
      </c>
      <c r="Y4334" t="s">
        <v>23951</v>
      </c>
      <c r="Z4334" s="127">
        <v>44256</v>
      </c>
      <c r="AA4334" s="127">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20094</v>
      </c>
      <c r="X4335" s="127">
        <v>23573</v>
      </c>
      <c r="Y4335" t="s">
        <v>4745</v>
      </c>
      <c r="Z4335" s="127">
        <v>44256</v>
      </c>
      <c r="AA4335" s="127">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20095</v>
      </c>
      <c r="X4336" s="127">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20096</v>
      </c>
      <c r="X4337" s="127">
        <v>25779</v>
      </c>
      <c r="Y4337" t="s">
        <v>4290</v>
      </c>
      <c r="AB4337" t="s">
        <v>38</v>
      </c>
      <c r="AC4337" t="s">
        <v>39</v>
      </c>
      <c r="AD4337" t="s">
        <v>40</v>
      </c>
    </row>
    <row r="4338" spans="1:30" x14ac:dyDescent="0.25">
      <c r="A4338" t="s">
        <v>20097</v>
      </c>
      <c r="B4338" t="s">
        <v>407</v>
      </c>
      <c r="C4338" t="s">
        <v>28</v>
      </c>
      <c r="D4338" t="s">
        <v>29</v>
      </c>
      <c r="E4338" t="s">
        <v>234</v>
      </c>
      <c r="F4338" t="s">
        <v>4283</v>
      </c>
      <c r="G4338" t="s">
        <v>4284</v>
      </c>
      <c r="H4338" t="s">
        <v>6354</v>
      </c>
      <c r="I4338" t="s">
        <v>630</v>
      </c>
      <c r="J4338" t="s">
        <v>20097</v>
      </c>
      <c r="K4338" t="s">
        <v>31</v>
      </c>
      <c r="L4338" t="s">
        <v>31</v>
      </c>
      <c r="M4338" t="s">
        <v>42</v>
      </c>
      <c r="N4338" t="s">
        <v>61</v>
      </c>
      <c r="O4338" t="s">
        <v>18690</v>
      </c>
      <c r="P4338" t="s">
        <v>22145</v>
      </c>
      <c r="Q4338" t="s">
        <v>75</v>
      </c>
      <c r="R4338" t="s">
        <v>23937</v>
      </c>
      <c r="S4338" s="194" t="s">
        <v>235</v>
      </c>
      <c r="T4338" t="s">
        <v>64</v>
      </c>
      <c r="U4338" t="s">
        <v>2661</v>
      </c>
      <c r="V4338" t="s">
        <v>49</v>
      </c>
      <c r="W4338" t="s">
        <v>23938</v>
      </c>
      <c r="X4338" s="127">
        <v>31442</v>
      </c>
      <c r="Y4338" t="s">
        <v>23939</v>
      </c>
      <c r="Z4338" s="127">
        <v>44256</v>
      </c>
      <c r="AA4338" s="127">
        <v>44561</v>
      </c>
      <c r="AB4338" t="s">
        <v>2185</v>
      </c>
      <c r="AC4338" t="s">
        <v>6628</v>
      </c>
      <c r="AD4338" t="s">
        <v>40</v>
      </c>
    </row>
    <row r="4339" spans="1:30" x14ac:dyDescent="0.25">
      <c r="A4339" t="s">
        <v>20098</v>
      </c>
      <c r="B4339" t="s">
        <v>407</v>
      </c>
      <c r="C4339" t="s">
        <v>28</v>
      </c>
      <c r="D4339" t="s">
        <v>29</v>
      </c>
      <c r="E4339" t="s">
        <v>234</v>
      </c>
      <c r="F4339" t="s">
        <v>4283</v>
      </c>
      <c r="G4339" t="s">
        <v>4284</v>
      </c>
      <c r="H4339" t="s">
        <v>6354</v>
      </c>
      <c r="I4339" t="s">
        <v>630</v>
      </c>
      <c r="J4339" t="s">
        <v>20098</v>
      </c>
      <c r="K4339" t="s">
        <v>31</v>
      </c>
      <c r="L4339" t="s">
        <v>31</v>
      </c>
      <c r="M4339" t="s">
        <v>42</v>
      </c>
      <c r="N4339" t="s">
        <v>61</v>
      </c>
      <c r="O4339" t="s">
        <v>18690</v>
      </c>
      <c r="P4339" t="s">
        <v>6439</v>
      </c>
      <c r="Q4339" t="s">
        <v>23949</v>
      </c>
      <c r="R4339" t="s">
        <v>6440</v>
      </c>
      <c r="S4339" s="194" t="s">
        <v>235</v>
      </c>
      <c r="T4339" t="s">
        <v>64</v>
      </c>
      <c r="U4339" t="s">
        <v>6498</v>
      </c>
      <c r="V4339" t="s">
        <v>49</v>
      </c>
      <c r="W4339" t="s">
        <v>23950</v>
      </c>
      <c r="X4339" s="127">
        <v>31896</v>
      </c>
      <c r="Y4339" t="s">
        <v>23951</v>
      </c>
      <c r="Z4339" s="127">
        <v>44256</v>
      </c>
      <c r="AA4339" s="127">
        <v>44561</v>
      </c>
      <c r="AB4339" t="s">
        <v>2185</v>
      </c>
      <c r="AC4339" t="s">
        <v>6628</v>
      </c>
      <c r="AD4339" t="s">
        <v>40</v>
      </c>
    </row>
    <row r="4340" spans="1:30" x14ac:dyDescent="0.25">
      <c r="A4340" t="s">
        <v>20099</v>
      </c>
      <c r="B4340" t="s">
        <v>407</v>
      </c>
      <c r="C4340" t="s">
        <v>28</v>
      </c>
      <c r="D4340" t="s">
        <v>29</v>
      </c>
      <c r="E4340" t="s">
        <v>234</v>
      </c>
      <c r="F4340" t="s">
        <v>4283</v>
      </c>
      <c r="G4340" t="s">
        <v>4284</v>
      </c>
      <c r="H4340" t="s">
        <v>6354</v>
      </c>
      <c r="I4340" t="s">
        <v>630</v>
      </c>
      <c r="J4340" t="s">
        <v>20099</v>
      </c>
      <c r="K4340" t="s">
        <v>31</v>
      </c>
      <c r="L4340" t="s">
        <v>31</v>
      </c>
      <c r="M4340" t="s">
        <v>42</v>
      </c>
      <c r="N4340" t="s">
        <v>61</v>
      </c>
      <c r="O4340" t="s">
        <v>18690</v>
      </c>
      <c r="P4340" t="s">
        <v>237</v>
      </c>
      <c r="Q4340" t="s">
        <v>106</v>
      </c>
      <c r="R4340" t="s">
        <v>23940</v>
      </c>
      <c r="S4340" s="194" t="s">
        <v>235</v>
      </c>
      <c r="T4340" t="s">
        <v>64</v>
      </c>
      <c r="U4340" t="s">
        <v>2661</v>
      </c>
      <c r="V4340" t="s">
        <v>49</v>
      </c>
      <c r="W4340" t="s">
        <v>23941</v>
      </c>
      <c r="X4340" s="127">
        <v>34716</v>
      </c>
      <c r="Y4340" t="s">
        <v>23942</v>
      </c>
      <c r="Z4340" s="127">
        <v>44256</v>
      </c>
      <c r="AA4340" s="127">
        <v>44561</v>
      </c>
      <c r="AB4340" t="s">
        <v>2185</v>
      </c>
      <c r="AC4340" t="s">
        <v>6628</v>
      </c>
      <c r="AD4340" t="s">
        <v>40</v>
      </c>
    </row>
    <row r="4341" spans="1:30" x14ac:dyDescent="0.25">
      <c r="A4341" t="s">
        <v>20100</v>
      </c>
      <c r="B4341" t="s">
        <v>407</v>
      </c>
      <c r="C4341" t="s">
        <v>28</v>
      </c>
      <c r="D4341" t="s">
        <v>29</v>
      </c>
      <c r="E4341" t="s">
        <v>234</v>
      </c>
      <c r="F4341" t="s">
        <v>4283</v>
      </c>
      <c r="G4341" t="s">
        <v>4284</v>
      </c>
      <c r="H4341" t="s">
        <v>6354</v>
      </c>
      <c r="I4341" t="s">
        <v>630</v>
      </c>
      <c r="J4341" t="s">
        <v>20100</v>
      </c>
      <c r="K4341" t="s">
        <v>31</v>
      </c>
      <c r="L4341" t="s">
        <v>31</v>
      </c>
      <c r="M4341" t="s">
        <v>42</v>
      </c>
      <c r="N4341" t="s">
        <v>61</v>
      </c>
      <c r="O4341" t="s">
        <v>18690</v>
      </c>
      <c r="P4341" t="s">
        <v>641</v>
      </c>
      <c r="Q4341" t="s">
        <v>305</v>
      </c>
      <c r="R4341" t="s">
        <v>23952</v>
      </c>
      <c r="S4341" s="194" t="s">
        <v>235</v>
      </c>
      <c r="T4341" t="s">
        <v>64</v>
      </c>
      <c r="U4341" t="s">
        <v>6399</v>
      </c>
      <c r="V4341" t="s">
        <v>49</v>
      </c>
      <c r="W4341" t="s">
        <v>23953</v>
      </c>
      <c r="X4341" s="127">
        <v>25373</v>
      </c>
      <c r="Y4341" t="s">
        <v>23954</v>
      </c>
      <c r="Z4341" s="127">
        <v>44256</v>
      </c>
      <c r="AA4341" s="127">
        <v>44561</v>
      </c>
      <c r="AB4341" t="s">
        <v>2185</v>
      </c>
      <c r="AC4341" t="s">
        <v>6628</v>
      </c>
      <c r="AD4341" t="s">
        <v>40</v>
      </c>
    </row>
    <row r="4342" spans="1:30" x14ac:dyDescent="0.25">
      <c r="A4342" t="s">
        <v>20101</v>
      </c>
      <c r="B4342" t="s">
        <v>407</v>
      </c>
      <c r="C4342" t="s">
        <v>28</v>
      </c>
      <c r="D4342" t="s">
        <v>29</v>
      </c>
      <c r="E4342" t="s">
        <v>234</v>
      </c>
      <c r="F4342" t="s">
        <v>4283</v>
      </c>
      <c r="G4342" t="s">
        <v>4284</v>
      </c>
      <c r="H4342" t="s">
        <v>6354</v>
      </c>
      <c r="I4342" t="s">
        <v>630</v>
      </c>
      <c r="J4342" t="s">
        <v>20101</v>
      </c>
      <c r="K4342" t="s">
        <v>31</v>
      </c>
      <c r="L4342" t="s">
        <v>31</v>
      </c>
      <c r="M4342" t="s">
        <v>42</v>
      </c>
      <c r="N4342" t="s">
        <v>61</v>
      </c>
      <c r="O4342" t="s">
        <v>18690</v>
      </c>
      <c r="P4342" t="s">
        <v>346</v>
      </c>
      <c r="Q4342" t="s">
        <v>106</v>
      </c>
      <c r="R4342" t="s">
        <v>6520</v>
      </c>
      <c r="S4342" s="194" t="s">
        <v>235</v>
      </c>
      <c r="T4342" t="s">
        <v>64</v>
      </c>
      <c r="U4342" t="s">
        <v>6399</v>
      </c>
      <c r="V4342" t="s">
        <v>49</v>
      </c>
      <c r="W4342" t="s">
        <v>23955</v>
      </c>
      <c r="X4342" s="127">
        <v>30832</v>
      </c>
      <c r="Y4342" t="s">
        <v>23956</v>
      </c>
      <c r="Z4342" s="127">
        <v>44256</v>
      </c>
      <c r="AA4342" s="127">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20990</v>
      </c>
      <c r="S4343" s="194" t="s">
        <v>235</v>
      </c>
      <c r="T4343" t="s">
        <v>41</v>
      </c>
      <c r="U4343" t="s">
        <v>48</v>
      </c>
      <c r="V4343" t="s">
        <v>49</v>
      </c>
      <c r="W4343" t="s">
        <v>23957</v>
      </c>
      <c r="X4343" s="127">
        <v>32027</v>
      </c>
      <c r="Y4343" t="s">
        <v>23958</v>
      </c>
      <c r="Z4343" s="127">
        <v>44256</v>
      </c>
      <c r="AA4343" s="127">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20102</v>
      </c>
      <c r="X4344" s="127">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20103</v>
      </c>
      <c r="X4345" s="127">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20104</v>
      </c>
      <c r="X4346" s="127">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20105</v>
      </c>
      <c r="X4347" s="127">
        <v>25503</v>
      </c>
      <c r="Y4347" t="s">
        <v>10187</v>
      </c>
      <c r="AB4347" t="s">
        <v>38</v>
      </c>
      <c r="AC4347" t="s">
        <v>95</v>
      </c>
      <c r="AD4347" t="s">
        <v>40</v>
      </c>
    </row>
    <row r="4348" spans="1:30" x14ac:dyDescent="0.25">
      <c r="A4348" t="s">
        <v>20106</v>
      </c>
      <c r="B4348" t="s">
        <v>407</v>
      </c>
      <c r="C4348" t="s">
        <v>28</v>
      </c>
      <c r="D4348" t="s">
        <v>29</v>
      </c>
      <c r="E4348" t="s">
        <v>234</v>
      </c>
      <c r="F4348" t="s">
        <v>4283</v>
      </c>
      <c r="G4348" t="s">
        <v>4284</v>
      </c>
      <c r="H4348" t="s">
        <v>6354</v>
      </c>
      <c r="I4348" t="s">
        <v>630</v>
      </c>
      <c r="J4348" t="s">
        <v>20106</v>
      </c>
      <c r="K4348" t="s">
        <v>773</v>
      </c>
      <c r="L4348" t="s">
        <v>6405</v>
      </c>
      <c r="M4348" t="s">
        <v>16105</v>
      </c>
      <c r="N4348" t="s">
        <v>61</v>
      </c>
      <c r="O4348" t="s">
        <v>16096</v>
      </c>
      <c r="P4348" t="s">
        <v>227</v>
      </c>
      <c r="Q4348" t="s">
        <v>23959</v>
      </c>
      <c r="R4348" t="s">
        <v>22295</v>
      </c>
      <c r="S4348" s="194" t="s">
        <v>235</v>
      </c>
      <c r="T4348" t="s">
        <v>775</v>
      </c>
      <c r="U4348" t="s">
        <v>776</v>
      </c>
      <c r="V4348" t="s">
        <v>49</v>
      </c>
      <c r="W4348" t="s">
        <v>23960</v>
      </c>
      <c r="X4348" s="127">
        <v>27382</v>
      </c>
      <c r="Y4348" t="s">
        <v>258</v>
      </c>
      <c r="Z4348" s="127">
        <v>44197</v>
      </c>
      <c r="AA4348" s="127">
        <v>44561</v>
      </c>
      <c r="AB4348" t="s">
        <v>119</v>
      </c>
      <c r="AC4348" t="s">
        <v>777</v>
      </c>
      <c r="AD4348" t="s">
        <v>40</v>
      </c>
    </row>
    <row r="4349" spans="1:30" x14ac:dyDescent="0.25">
      <c r="A4349" t="s">
        <v>20107</v>
      </c>
      <c r="B4349" t="s">
        <v>407</v>
      </c>
      <c r="C4349" t="s">
        <v>28</v>
      </c>
      <c r="D4349" t="s">
        <v>29</v>
      </c>
      <c r="E4349" t="s">
        <v>234</v>
      </c>
      <c r="F4349" t="s">
        <v>4283</v>
      </c>
      <c r="G4349" t="s">
        <v>4284</v>
      </c>
      <c r="H4349" t="s">
        <v>6354</v>
      </c>
      <c r="I4349" t="s">
        <v>630</v>
      </c>
      <c r="J4349" t="s">
        <v>20107</v>
      </c>
      <c r="K4349" t="s">
        <v>773</v>
      </c>
      <c r="L4349" t="s">
        <v>6405</v>
      </c>
      <c r="M4349" t="s">
        <v>16110</v>
      </c>
      <c r="N4349" t="s">
        <v>61</v>
      </c>
      <c r="O4349" t="s">
        <v>16111</v>
      </c>
      <c r="P4349" t="s">
        <v>23961</v>
      </c>
      <c r="Q4349" t="s">
        <v>106</v>
      </c>
      <c r="R4349" t="s">
        <v>23962</v>
      </c>
      <c r="S4349" s="194" t="s">
        <v>235</v>
      </c>
      <c r="T4349" t="s">
        <v>775</v>
      </c>
      <c r="U4349" t="s">
        <v>776</v>
      </c>
      <c r="V4349" t="s">
        <v>49</v>
      </c>
      <c r="W4349" t="s">
        <v>23963</v>
      </c>
      <c r="X4349" s="127">
        <v>32756</v>
      </c>
      <c r="Y4349" t="s">
        <v>23964</v>
      </c>
      <c r="Z4349" s="127">
        <v>44409</v>
      </c>
      <c r="AA4349" s="127">
        <v>44561</v>
      </c>
      <c r="AB4349" t="s">
        <v>119</v>
      </c>
      <c r="AC4349" t="s">
        <v>777</v>
      </c>
      <c r="AD4349" t="s">
        <v>40</v>
      </c>
    </row>
    <row r="4350" spans="1:30" x14ac:dyDescent="0.25">
      <c r="A4350" t="s">
        <v>20108</v>
      </c>
      <c r="B4350" t="s">
        <v>407</v>
      </c>
      <c r="C4350" t="s">
        <v>28</v>
      </c>
      <c r="D4350" t="s">
        <v>29</v>
      </c>
      <c r="E4350" t="s">
        <v>234</v>
      </c>
      <c r="F4350" t="s">
        <v>4283</v>
      </c>
      <c r="G4350" t="s">
        <v>4284</v>
      </c>
      <c r="H4350" t="s">
        <v>6354</v>
      </c>
      <c r="I4350" t="s">
        <v>630</v>
      </c>
      <c r="J4350" t="s">
        <v>20108</v>
      </c>
      <c r="K4350" t="s">
        <v>773</v>
      </c>
      <c r="L4350" t="s">
        <v>6405</v>
      </c>
      <c r="M4350" t="s">
        <v>16114</v>
      </c>
      <c r="N4350" t="s">
        <v>61</v>
      </c>
      <c r="O4350" t="s">
        <v>16111</v>
      </c>
      <c r="P4350" t="s">
        <v>4654</v>
      </c>
      <c r="Q4350" t="s">
        <v>502</v>
      </c>
      <c r="R4350" t="s">
        <v>23965</v>
      </c>
      <c r="S4350" s="194" t="s">
        <v>235</v>
      </c>
      <c r="T4350" t="s">
        <v>775</v>
      </c>
      <c r="U4350" t="s">
        <v>776</v>
      </c>
      <c r="V4350" t="s">
        <v>49</v>
      </c>
      <c r="W4350" t="s">
        <v>23966</v>
      </c>
      <c r="X4350" s="127">
        <v>35077</v>
      </c>
      <c r="Y4350" t="s">
        <v>258</v>
      </c>
      <c r="Z4350" s="127">
        <v>44256</v>
      </c>
      <c r="AA4350" s="127">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20109</v>
      </c>
      <c r="X4351" s="127">
        <v>23115</v>
      </c>
      <c r="Y4351" t="s">
        <v>15968</v>
      </c>
      <c r="Z4351" s="127">
        <v>43374</v>
      </c>
      <c r="AA4351" s="127">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23967</v>
      </c>
      <c r="S4352" t="str">
        <f t="shared" si="63"/>
        <v>FLORES MENDOZA, NESTOR RAUL</v>
      </c>
      <c r="T4352" t="s">
        <v>59</v>
      </c>
      <c r="U4352" t="s">
        <v>37</v>
      </c>
      <c r="V4352" t="s">
        <v>49</v>
      </c>
      <c r="W4352" t="s">
        <v>23968</v>
      </c>
      <c r="X4352" s="127">
        <v>26354</v>
      </c>
      <c r="Y4352" t="s">
        <v>23969</v>
      </c>
      <c r="Z4352" s="127">
        <v>44256</v>
      </c>
      <c r="AA4352" s="127">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20110</v>
      </c>
      <c r="X4353" s="127">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20111</v>
      </c>
      <c r="P4354" t="s">
        <v>173</v>
      </c>
      <c r="Q4354" t="s">
        <v>193</v>
      </c>
      <c r="R4354" t="s">
        <v>6572</v>
      </c>
      <c r="S4354" s="194" t="s">
        <v>235</v>
      </c>
      <c r="T4354" t="s">
        <v>64</v>
      </c>
      <c r="U4354" t="s">
        <v>48</v>
      </c>
      <c r="V4354" t="s">
        <v>49</v>
      </c>
      <c r="W4354" t="s">
        <v>23970</v>
      </c>
      <c r="X4354" s="127">
        <v>31028</v>
      </c>
      <c r="Y4354" t="s">
        <v>23971</v>
      </c>
      <c r="Z4354" s="127">
        <v>44361</v>
      </c>
      <c r="AA4354" s="127">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20112</v>
      </c>
      <c r="X4355" s="127">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20113</v>
      </c>
      <c r="P4356" t="s">
        <v>106</v>
      </c>
      <c r="Q4356" t="s">
        <v>266</v>
      </c>
      <c r="R4356" t="s">
        <v>23972</v>
      </c>
      <c r="S4356" s="194" t="s">
        <v>235</v>
      </c>
      <c r="T4356" t="s">
        <v>64</v>
      </c>
      <c r="U4356" t="s">
        <v>48</v>
      </c>
      <c r="V4356" t="s">
        <v>49</v>
      </c>
      <c r="W4356" t="s">
        <v>23973</v>
      </c>
      <c r="X4356" s="127">
        <v>30151</v>
      </c>
      <c r="Y4356" t="s">
        <v>23974</v>
      </c>
      <c r="Z4356" s="127">
        <v>44256</v>
      </c>
      <c r="AA4356" s="127">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23975</v>
      </c>
      <c r="S4357" s="194" t="s">
        <v>235</v>
      </c>
      <c r="T4357" t="s">
        <v>64</v>
      </c>
      <c r="U4357" t="s">
        <v>48</v>
      </c>
      <c r="V4357" t="s">
        <v>49</v>
      </c>
      <c r="W4357" t="s">
        <v>23976</v>
      </c>
      <c r="X4357" s="127">
        <v>34029</v>
      </c>
      <c r="Y4357" t="s">
        <v>23977</v>
      </c>
      <c r="Z4357" s="127">
        <v>44256</v>
      </c>
      <c r="AA4357" s="127">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20114</v>
      </c>
      <c r="X4358" s="127">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23978</v>
      </c>
      <c r="R4359" t="s">
        <v>515</v>
      </c>
      <c r="S4359" s="194" t="s">
        <v>235</v>
      </c>
      <c r="T4359" t="s">
        <v>64</v>
      </c>
      <c r="U4359" t="s">
        <v>48</v>
      </c>
      <c r="V4359" t="s">
        <v>49</v>
      </c>
      <c r="W4359" t="s">
        <v>23979</v>
      </c>
      <c r="X4359" s="127">
        <v>24863</v>
      </c>
      <c r="Y4359" t="s">
        <v>23980</v>
      </c>
      <c r="Z4359" s="127">
        <v>44256</v>
      </c>
      <c r="AA4359" s="127">
        <v>44561</v>
      </c>
      <c r="AB4359" t="s">
        <v>38</v>
      </c>
      <c r="AC4359" t="s">
        <v>6628</v>
      </c>
      <c r="AD4359" t="s">
        <v>40</v>
      </c>
    </row>
    <row r="4360" spans="1:30" x14ac:dyDescent="0.25">
      <c r="A4360" t="s">
        <v>20115</v>
      </c>
      <c r="B4360" t="s">
        <v>410</v>
      </c>
      <c r="C4360" t="s">
        <v>28</v>
      </c>
      <c r="D4360" t="s">
        <v>29</v>
      </c>
      <c r="E4360" t="s">
        <v>234</v>
      </c>
      <c r="F4360" t="s">
        <v>4326</v>
      </c>
      <c r="G4360" t="s">
        <v>4327</v>
      </c>
      <c r="H4360" t="s">
        <v>6354</v>
      </c>
      <c r="I4360" t="s">
        <v>656</v>
      </c>
      <c r="J4360" t="s">
        <v>20115</v>
      </c>
      <c r="K4360" t="s">
        <v>31</v>
      </c>
      <c r="L4360" t="s">
        <v>31</v>
      </c>
      <c r="M4360" t="s">
        <v>42</v>
      </c>
      <c r="N4360" t="s">
        <v>61</v>
      </c>
      <c r="O4360" t="s">
        <v>18690</v>
      </c>
      <c r="P4360" t="s">
        <v>831</v>
      </c>
      <c r="Q4360" t="s">
        <v>128</v>
      </c>
      <c r="R4360" t="s">
        <v>23981</v>
      </c>
      <c r="S4360" s="194" t="s">
        <v>235</v>
      </c>
      <c r="T4360" t="s">
        <v>64</v>
      </c>
      <c r="U4360" t="s">
        <v>749</v>
      </c>
      <c r="V4360" t="s">
        <v>49</v>
      </c>
      <c r="W4360" t="s">
        <v>23982</v>
      </c>
      <c r="X4360" s="127">
        <v>32221</v>
      </c>
      <c r="Y4360" t="s">
        <v>23983</v>
      </c>
      <c r="Z4360" s="127">
        <v>44256</v>
      </c>
      <c r="AA4360" s="127">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20116</v>
      </c>
      <c r="X4361" s="127">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23984</v>
      </c>
      <c r="S4362" s="194" t="s">
        <v>235</v>
      </c>
      <c r="T4362" t="s">
        <v>102</v>
      </c>
      <c r="U4362" t="s">
        <v>37</v>
      </c>
      <c r="V4362" t="s">
        <v>49</v>
      </c>
      <c r="W4362" t="s">
        <v>23985</v>
      </c>
      <c r="X4362" s="127">
        <v>36827</v>
      </c>
      <c r="Y4362" t="s">
        <v>23986</v>
      </c>
      <c r="Z4362" s="127">
        <v>44348</v>
      </c>
      <c r="AA4362" s="127">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20117</v>
      </c>
      <c r="X4363" s="127">
        <v>24541</v>
      </c>
      <c r="Y4363" t="s">
        <v>4247</v>
      </c>
      <c r="Z4363" s="127">
        <v>43525</v>
      </c>
      <c r="AA4363" s="127">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20467</v>
      </c>
      <c r="X4364" s="127">
        <v>25685</v>
      </c>
      <c r="Y4364" t="s">
        <v>5118</v>
      </c>
      <c r="Z4364" s="127">
        <v>44256</v>
      </c>
      <c r="AA4364" s="127">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20118</v>
      </c>
      <c r="X4365" s="127">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94" t="s">
        <v>235</v>
      </c>
      <c r="T4366" t="s">
        <v>64</v>
      </c>
      <c r="U4366" t="s">
        <v>48</v>
      </c>
      <c r="V4366" t="s">
        <v>49</v>
      </c>
      <c r="W4366" t="s">
        <v>23987</v>
      </c>
      <c r="X4366" s="127">
        <v>28974</v>
      </c>
      <c r="Y4366" t="s">
        <v>23988</v>
      </c>
      <c r="Z4366" s="127">
        <v>44256</v>
      </c>
      <c r="AA4366" s="127">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23989</v>
      </c>
      <c r="S4367" s="194" t="s">
        <v>235</v>
      </c>
      <c r="T4367" t="s">
        <v>64</v>
      </c>
      <c r="U4367" t="s">
        <v>48</v>
      </c>
      <c r="V4367" t="s">
        <v>49</v>
      </c>
      <c r="W4367" t="s">
        <v>23990</v>
      </c>
      <c r="X4367" s="127">
        <v>25413</v>
      </c>
      <c r="Y4367" t="s">
        <v>23991</v>
      </c>
      <c r="Z4367" s="127">
        <v>44256</v>
      </c>
      <c r="AA4367" s="127">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20119</v>
      </c>
      <c r="P4368" t="s">
        <v>509</v>
      </c>
      <c r="Q4368" t="s">
        <v>353</v>
      </c>
      <c r="R4368" t="s">
        <v>23992</v>
      </c>
      <c r="S4368" s="194" t="s">
        <v>235</v>
      </c>
      <c r="T4368" t="s">
        <v>64</v>
      </c>
      <c r="U4368" t="s">
        <v>784</v>
      </c>
      <c r="V4368" t="s">
        <v>49</v>
      </c>
      <c r="W4368" t="s">
        <v>23993</v>
      </c>
      <c r="X4368" s="127">
        <v>28477</v>
      </c>
      <c r="Y4368" t="s">
        <v>23994</v>
      </c>
      <c r="Z4368" s="127">
        <v>44256</v>
      </c>
      <c r="AA4368" s="127">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20120</v>
      </c>
      <c r="X4369" s="127">
        <v>23106</v>
      </c>
      <c r="Y4369" t="s">
        <v>4358</v>
      </c>
      <c r="Z4369" s="127">
        <v>44256</v>
      </c>
      <c r="AA4369" s="127">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20121</v>
      </c>
      <c r="X4370" s="127">
        <v>24813</v>
      </c>
      <c r="Y4370" t="s">
        <v>4361</v>
      </c>
      <c r="Z4370" s="127">
        <v>44256</v>
      </c>
      <c r="AA4370" s="127">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20122</v>
      </c>
      <c r="P4371" t="s">
        <v>75</v>
      </c>
      <c r="Q4371" t="s">
        <v>132</v>
      </c>
      <c r="R4371" t="s">
        <v>23995</v>
      </c>
      <c r="S4371" s="194" t="s">
        <v>235</v>
      </c>
      <c r="T4371" t="s">
        <v>64</v>
      </c>
      <c r="U4371" t="s">
        <v>784</v>
      </c>
      <c r="V4371" t="s">
        <v>49</v>
      </c>
      <c r="W4371" t="s">
        <v>23996</v>
      </c>
      <c r="X4371" s="127">
        <v>34514</v>
      </c>
      <c r="Y4371" t="s">
        <v>23997</v>
      </c>
      <c r="Z4371" s="127">
        <v>44256</v>
      </c>
      <c r="AA4371" s="127">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20123</v>
      </c>
      <c r="X4372" s="127">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20124</v>
      </c>
      <c r="X4373" s="127">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20125</v>
      </c>
      <c r="X4374" s="127">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20126</v>
      </c>
      <c r="X4375" s="127">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20127</v>
      </c>
      <c r="X4376" s="127">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20128</v>
      </c>
      <c r="X4377" s="127">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20129</v>
      </c>
      <c r="X4378" s="127">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20130</v>
      </c>
      <c r="X4379" s="127">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20131</v>
      </c>
      <c r="X4380" s="127">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20132</v>
      </c>
      <c r="X4381" s="127">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20133</v>
      </c>
      <c r="X4382" s="127">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20134</v>
      </c>
      <c r="X4383" s="127">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20135</v>
      </c>
      <c r="X4384" s="127">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23998</v>
      </c>
      <c r="R4385" t="s">
        <v>6367</v>
      </c>
      <c r="S4385" s="194" t="s">
        <v>235</v>
      </c>
      <c r="T4385" t="s">
        <v>64</v>
      </c>
      <c r="U4385" t="s">
        <v>48</v>
      </c>
      <c r="V4385" t="s">
        <v>49</v>
      </c>
      <c r="W4385" t="s">
        <v>23999</v>
      </c>
      <c r="X4385" s="127">
        <v>23066</v>
      </c>
      <c r="Y4385" t="s">
        <v>24000</v>
      </c>
      <c r="Z4385" s="127">
        <v>44256</v>
      </c>
      <c r="AA4385" s="127">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20136</v>
      </c>
      <c r="X4386" s="127">
        <v>28365</v>
      </c>
      <c r="Y4386" t="s">
        <v>14526</v>
      </c>
      <c r="Z4386" s="127">
        <v>44256</v>
      </c>
      <c r="AA4386" s="127">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20137</v>
      </c>
      <c r="P4387" t="s">
        <v>126</v>
      </c>
      <c r="Q4387" t="s">
        <v>849</v>
      </c>
      <c r="R4387" t="s">
        <v>24001</v>
      </c>
      <c r="S4387" s="194" t="s">
        <v>235</v>
      </c>
      <c r="T4387" t="s">
        <v>64</v>
      </c>
      <c r="U4387" t="s">
        <v>784</v>
      </c>
      <c r="V4387" t="s">
        <v>49</v>
      </c>
      <c r="W4387" t="s">
        <v>24002</v>
      </c>
      <c r="X4387" s="127">
        <v>30543</v>
      </c>
      <c r="Y4387" t="s">
        <v>24003</v>
      </c>
      <c r="Z4387" s="127">
        <v>44256</v>
      </c>
      <c r="AA4387" s="127">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20138</v>
      </c>
      <c r="X4388" s="127">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20139</v>
      </c>
      <c r="X4389" s="127">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24004</v>
      </c>
      <c r="S4390" s="194" t="s">
        <v>235</v>
      </c>
      <c r="T4390" t="s">
        <v>64</v>
      </c>
      <c r="U4390" t="s">
        <v>48</v>
      </c>
      <c r="V4390" t="s">
        <v>49</v>
      </c>
      <c r="W4390" t="s">
        <v>24005</v>
      </c>
      <c r="X4390" s="127">
        <v>25353</v>
      </c>
      <c r="Y4390" t="s">
        <v>24006</v>
      </c>
      <c r="Z4390" s="127">
        <v>44256</v>
      </c>
      <c r="AA4390" s="127">
        <v>44561</v>
      </c>
      <c r="AB4390" t="s">
        <v>38</v>
      </c>
      <c r="AC4390" t="s">
        <v>6628</v>
      </c>
      <c r="AD4390" t="s">
        <v>40</v>
      </c>
    </row>
    <row r="4391" spans="1:30" x14ac:dyDescent="0.25">
      <c r="A4391" t="s">
        <v>20140</v>
      </c>
      <c r="B4391" t="s">
        <v>400</v>
      </c>
      <c r="C4391" t="s">
        <v>28</v>
      </c>
      <c r="D4391" t="s">
        <v>29</v>
      </c>
      <c r="E4391" t="s">
        <v>369</v>
      </c>
      <c r="F4391" t="s">
        <v>4347</v>
      </c>
      <c r="G4391" t="s">
        <v>4348</v>
      </c>
      <c r="H4391" t="s">
        <v>6354</v>
      </c>
      <c r="I4391" t="s">
        <v>6223</v>
      </c>
      <c r="J4391" t="s">
        <v>20140</v>
      </c>
      <c r="K4391" t="s">
        <v>31</v>
      </c>
      <c r="L4391" t="s">
        <v>31</v>
      </c>
      <c r="M4391" t="s">
        <v>42</v>
      </c>
      <c r="N4391" t="s">
        <v>61</v>
      </c>
      <c r="O4391" t="s">
        <v>18690</v>
      </c>
      <c r="P4391" t="s">
        <v>139</v>
      </c>
      <c r="Q4391" t="s">
        <v>106</v>
      </c>
      <c r="R4391" t="s">
        <v>24007</v>
      </c>
      <c r="S4391" s="194" t="s">
        <v>235</v>
      </c>
      <c r="T4391" t="s">
        <v>64</v>
      </c>
      <c r="U4391" t="s">
        <v>4715</v>
      </c>
      <c r="V4391" t="s">
        <v>49</v>
      </c>
      <c r="W4391" t="s">
        <v>24008</v>
      </c>
      <c r="X4391" s="127">
        <v>24802</v>
      </c>
      <c r="Y4391" t="s">
        <v>24009</v>
      </c>
      <c r="Z4391" s="127">
        <v>44256</v>
      </c>
      <c r="AA4391" s="127">
        <v>44561</v>
      </c>
      <c r="AB4391" t="s">
        <v>2185</v>
      </c>
      <c r="AC4391" t="s">
        <v>6628</v>
      </c>
      <c r="AD4391" t="s">
        <v>40</v>
      </c>
    </row>
    <row r="4392" spans="1:30" x14ac:dyDescent="0.25">
      <c r="A4392" t="s">
        <v>20141</v>
      </c>
      <c r="B4392" t="s">
        <v>400</v>
      </c>
      <c r="C4392" t="s">
        <v>28</v>
      </c>
      <c r="D4392" t="s">
        <v>29</v>
      </c>
      <c r="E4392" t="s">
        <v>369</v>
      </c>
      <c r="F4392" t="s">
        <v>4347</v>
      </c>
      <c r="G4392" t="s">
        <v>4348</v>
      </c>
      <c r="H4392" t="s">
        <v>6354</v>
      </c>
      <c r="I4392" t="s">
        <v>6223</v>
      </c>
      <c r="J4392" t="s">
        <v>20141</v>
      </c>
      <c r="K4392" t="s">
        <v>31</v>
      </c>
      <c r="L4392" t="s">
        <v>31</v>
      </c>
      <c r="M4392" t="s">
        <v>42</v>
      </c>
      <c r="N4392" t="s">
        <v>61</v>
      </c>
      <c r="O4392" t="s">
        <v>18690</v>
      </c>
      <c r="P4392" t="s">
        <v>126</v>
      </c>
      <c r="Q4392" t="s">
        <v>849</v>
      </c>
      <c r="R4392" t="s">
        <v>24001</v>
      </c>
      <c r="S4392" s="194" t="s">
        <v>235</v>
      </c>
      <c r="T4392" t="s">
        <v>64</v>
      </c>
      <c r="U4392" t="s">
        <v>784</v>
      </c>
      <c r="V4392" t="s">
        <v>49</v>
      </c>
      <c r="W4392" t="s">
        <v>24002</v>
      </c>
      <c r="X4392" s="127">
        <v>30543</v>
      </c>
      <c r="Y4392" t="s">
        <v>24003</v>
      </c>
      <c r="Z4392" s="127">
        <v>44256</v>
      </c>
      <c r="AA4392" s="127">
        <v>44561</v>
      </c>
      <c r="AB4392" t="s">
        <v>2185</v>
      </c>
      <c r="AC4392" t="s">
        <v>6628</v>
      </c>
      <c r="AD4392" t="s">
        <v>40</v>
      </c>
    </row>
    <row r="4393" spans="1:30" x14ac:dyDescent="0.25">
      <c r="A4393" t="s">
        <v>20142</v>
      </c>
      <c r="B4393" t="s">
        <v>400</v>
      </c>
      <c r="C4393" t="s">
        <v>28</v>
      </c>
      <c r="D4393" t="s">
        <v>29</v>
      </c>
      <c r="E4393" t="s">
        <v>369</v>
      </c>
      <c r="F4393" t="s">
        <v>4347</v>
      </c>
      <c r="G4393" t="s">
        <v>4348</v>
      </c>
      <c r="H4393" t="s">
        <v>6354</v>
      </c>
      <c r="I4393" t="s">
        <v>6223</v>
      </c>
      <c r="J4393" t="s">
        <v>20142</v>
      </c>
      <c r="K4393" t="s">
        <v>31</v>
      </c>
      <c r="L4393" t="s">
        <v>31</v>
      </c>
      <c r="M4393" t="s">
        <v>42</v>
      </c>
      <c r="N4393" t="s">
        <v>61</v>
      </c>
      <c r="O4393" t="s">
        <v>18690</v>
      </c>
      <c r="P4393" t="s">
        <v>75</v>
      </c>
      <c r="Q4393" t="s">
        <v>132</v>
      </c>
      <c r="R4393" t="s">
        <v>23995</v>
      </c>
      <c r="S4393" s="194" t="s">
        <v>235</v>
      </c>
      <c r="T4393" t="s">
        <v>64</v>
      </c>
      <c r="U4393" t="s">
        <v>784</v>
      </c>
      <c r="V4393" t="s">
        <v>49</v>
      </c>
      <c r="W4393" t="s">
        <v>23996</v>
      </c>
      <c r="X4393" s="127">
        <v>34514</v>
      </c>
      <c r="Y4393" t="s">
        <v>23997</v>
      </c>
      <c r="Z4393" s="127">
        <v>44256</v>
      </c>
      <c r="AA4393" s="127">
        <v>44561</v>
      </c>
      <c r="AB4393" t="s">
        <v>2185</v>
      </c>
      <c r="AC4393" t="s">
        <v>6628</v>
      </c>
      <c r="AD4393" t="s">
        <v>40</v>
      </c>
    </row>
    <row r="4394" spans="1:30" x14ac:dyDescent="0.25">
      <c r="A4394" t="s">
        <v>20143</v>
      </c>
      <c r="B4394" t="s">
        <v>400</v>
      </c>
      <c r="C4394" t="s">
        <v>28</v>
      </c>
      <c r="D4394" t="s">
        <v>29</v>
      </c>
      <c r="E4394" t="s">
        <v>369</v>
      </c>
      <c r="F4394" t="s">
        <v>4347</v>
      </c>
      <c r="G4394" t="s">
        <v>4348</v>
      </c>
      <c r="H4394" t="s">
        <v>6354</v>
      </c>
      <c r="I4394" t="s">
        <v>6223</v>
      </c>
      <c r="J4394" t="s">
        <v>20143</v>
      </c>
      <c r="K4394" t="s">
        <v>31</v>
      </c>
      <c r="L4394" t="s">
        <v>31</v>
      </c>
      <c r="M4394" t="s">
        <v>42</v>
      </c>
      <c r="N4394" t="s">
        <v>61</v>
      </c>
      <c r="O4394" t="s">
        <v>18690</v>
      </c>
      <c r="P4394" t="s">
        <v>509</v>
      </c>
      <c r="Q4394" t="s">
        <v>353</v>
      </c>
      <c r="R4394" t="s">
        <v>23992</v>
      </c>
      <c r="S4394" s="194" t="s">
        <v>235</v>
      </c>
      <c r="T4394" t="s">
        <v>64</v>
      </c>
      <c r="U4394" t="s">
        <v>2661</v>
      </c>
      <c r="V4394" t="s">
        <v>49</v>
      </c>
      <c r="W4394" t="s">
        <v>23993</v>
      </c>
      <c r="X4394" s="127">
        <v>28477</v>
      </c>
      <c r="Y4394" t="s">
        <v>23994</v>
      </c>
      <c r="Z4394" s="127">
        <v>44256</v>
      </c>
      <c r="AA4394" s="127">
        <v>44561</v>
      </c>
      <c r="AB4394" t="s">
        <v>2185</v>
      </c>
      <c r="AC4394" t="s">
        <v>6628</v>
      </c>
      <c r="AD4394" t="s">
        <v>40</v>
      </c>
    </row>
    <row r="4395" spans="1:30" x14ac:dyDescent="0.25">
      <c r="A4395" t="s">
        <v>20144</v>
      </c>
      <c r="B4395" t="s">
        <v>400</v>
      </c>
      <c r="C4395" t="s">
        <v>28</v>
      </c>
      <c r="D4395" t="s">
        <v>29</v>
      </c>
      <c r="E4395" t="s">
        <v>369</v>
      </c>
      <c r="F4395" t="s">
        <v>4347</v>
      </c>
      <c r="G4395" t="s">
        <v>4348</v>
      </c>
      <c r="H4395" t="s">
        <v>6354</v>
      </c>
      <c r="I4395" t="s">
        <v>6223</v>
      </c>
      <c r="J4395" t="s">
        <v>20144</v>
      </c>
      <c r="K4395" t="s">
        <v>31</v>
      </c>
      <c r="L4395" t="s">
        <v>31</v>
      </c>
      <c r="M4395" t="s">
        <v>42</v>
      </c>
      <c r="N4395" t="s">
        <v>61</v>
      </c>
      <c r="O4395" t="s">
        <v>18690</v>
      </c>
      <c r="P4395" t="s">
        <v>855</v>
      </c>
      <c r="Q4395" t="s">
        <v>193</v>
      </c>
      <c r="R4395" t="s">
        <v>24010</v>
      </c>
      <c r="S4395" s="194" t="s">
        <v>235</v>
      </c>
      <c r="T4395" t="s">
        <v>64</v>
      </c>
      <c r="U4395" t="s">
        <v>860</v>
      </c>
      <c r="V4395" t="s">
        <v>49</v>
      </c>
      <c r="W4395" t="s">
        <v>24011</v>
      </c>
      <c r="X4395" s="127">
        <v>31160</v>
      </c>
      <c r="Y4395" t="s">
        <v>24012</v>
      </c>
      <c r="Z4395" s="127">
        <v>44267</v>
      </c>
      <c r="AA4395" s="127">
        <v>44561</v>
      </c>
      <c r="AB4395" t="s">
        <v>2185</v>
      </c>
      <c r="AC4395" t="s">
        <v>6628</v>
      </c>
      <c r="AD4395" t="s">
        <v>40</v>
      </c>
    </row>
    <row r="4396" spans="1:30" x14ac:dyDescent="0.25">
      <c r="A4396" t="s">
        <v>20145</v>
      </c>
      <c r="B4396" t="s">
        <v>400</v>
      </c>
      <c r="C4396" t="s">
        <v>28</v>
      </c>
      <c r="D4396" t="s">
        <v>29</v>
      </c>
      <c r="E4396" t="s">
        <v>369</v>
      </c>
      <c r="F4396" t="s">
        <v>4347</v>
      </c>
      <c r="G4396" t="s">
        <v>4348</v>
      </c>
      <c r="H4396" t="s">
        <v>6354</v>
      </c>
      <c r="I4396" t="s">
        <v>6223</v>
      </c>
      <c r="J4396" t="s">
        <v>20145</v>
      </c>
      <c r="K4396" t="s">
        <v>31</v>
      </c>
      <c r="L4396" t="s">
        <v>31</v>
      </c>
      <c r="M4396" t="s">
        <v>42</v>
      </c>
      <c r="N4396" t="s">
        <v>61</v>
      </c>
      <c r="O4396" t="s">
        <v>18690</v>
      </c>
      <c r="P4396" t="s">
        <v>756</v>
      </c>
      <c r="Q4396" t="s">
        <v>24013</v>
      </c>
      <c r="R4396" t="s">
        <v>24014</v>
      </c>
      <c r="S4396" s="194" t="s">
        <v>235</v>
      </c>
      <c r="T4396" t="s">
        <v>64</v>
      </c>
      <c r="U4396" t="s">
        <v>4715</v>
      </c>
      <c r="V4396" t="s">
        <v>49</v>
      </c>
      <c r="W4396" t="s">
        <v>24015</v>
      </c>
      <c r="X4396" s="127">
        <v>27644</v>
      </c>
      <c r="Y4396" t="s">
        <v>24016</v>
      </c>
      <c r="Z4396" s="127">
        <v>44256</v>
      </c>
      <c r="AA4396" s="127">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20146</v>
      </c>
      <c r="X4397" s="127">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24017</v>
      </c>
      <c r="Q4398" t="s">
        <v>12433</v>
      </c>
      <c r="R4398" t="s">
        <v>24018</v>
      </c>
      <c r="S4398" s="194" t="s">
        <v>235</v>
      </c>
      <c r="T4398" t="s">
        <v>41</v>
      </c>
      <c r="U4398" t="s">
        <v>48</v>
      </c>
      <c r="V4398" t="s">
        <v>49</v>
      </c>
      <c r="W4398" t="s">
        <v>24019</v>
      </c>
      <c r="X4398" s="127">
        <v>29465</v>
      </c>
      <c r="Y4398" t="s">
        <v>24020</v>
      </c>
      <c r="Z4398" s="127">
        <v>44256</v>
      </c>
      <c r="AA4398" s="127">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20147</v>
      </c>
      <c r="X4399" s="127">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20148</v>
      </c>
      <c r="X4400" s="127">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20149</v>
      </c>
      <c r="X4401" s="127">
        <v>26237</v>
      </c>
      <c r="Y4401" t="s">
        <v>11343</v>
      </c>
      <c r="AB4401" t="s">
        <v>38</v>
      </c>
      <c r="AC4401" t="s">
        <v>95</v>
      </c>
      <c r="AD4401" t="s">
        <v>40</v>
      </c>
    </row>
    <row r="4402" spans="1:30" x14ac:dyDescent="0.25">
      <c r="A4402" t="s">
        <v>20150</v>
      </c>
      <c r="B4402" t="s">
        <v>400</v>
      </c>
      <c r="C4402" t="s">
        <v>28</v>
      </c>
      <c r="D4402" t="s">
        <v>29</v>
      </c>
      <c r="E4402" t="s">
        <v>369</v>
      </c>
      <c r="F4402" t="s">
        <v>4347</v>
      </c>
      <c r="G4402" t="s">
        <v>4348</v>
      </c>
      <c r="H4402" t="s">
        <v>6354</v>
      </c>
      <c r="I4402" t="s">
        <v>6223</v>
      </c>
      <c r="J4402" t="s">
        <v>20150</v>
      </c>
      <c r="K4402" t="s">
        <v>773</v>
      </c>
      <c r="L4402" t="s">
        <v>6405</v>
      </c>
      <c r="M4402" t="s">
        <v>16105</v>
      </c>
      <c r="N4402" t="s">
        <v>61</v>
      </c>
      <c r="O4402" t="s">
        <v>16096</v>
      </c>
      <c r="P4402" t="s">
        <v>106</v>
      </c>
      <c r="Q4402" t="s">
        <v>126</v>
      </c>
      <c r="R4402" t="s">
        <v>24021</v>
      </c>
      <c r="S4402" s="194" t="s">
        <v>235</v>
      </c>
      <c r="T4402" t="s">
        <v>775</v>
      </c>
      <c r="U4402" t="s">
        <v>776</v>
      </c>
      <c r="V4402" t="s">
        <v>49</v>
      </c>
      <c r="W4402" t="s">
        <v>24022</v>
      </c>
      <c r="X4402" s="127">
        <v>22166</v>
      </c>
      <c r="Y4402" t="s">
        <v>258</v>
      </c>
      <c r="Z4402" s="127">
        <v>44197</v>
      </c>
      <c r="AA4402" s="127">
        <v>44561</v>
      </c>
      <c r="AB4402" t="s">
        <v>119</v>
      </c>
      <c r="AC4402" t="s">
        <v>777</v>
      </c>
      <c r="AD4402" t="s">
        <v>40</v>
      </c>
    </row>
    <row r="4403" spans="1:30" x14ac:dyDescent="0.25">
      <c r="A4403" t="s">
        <v>20151</v>
      </c>
      <c r="B4403" t="s">
        <v>400</v>
      </c>
      <c r="C4403" t="s">
        <v>28</v>
      </c>
      <c r="D4403" t="s">
        <v>29</v>
      </c>
      <c r="E4403" t="s">
        <v>369</v>
      </c>
      <c r="F4403" t="s">
        <v>4347</v>
      </c>
      <c r="G4403" t="s">
        <v>4348</v>
      </c>
      <c r="H4403" t="s">
        <v>6354</v>
      </c>
      <c r="I4403" t="s">
        <v>6223</v>
      </c>
      <c r="J4403" t="s">
        <v>20151</v>
      </c>
      <c r="K4403" t="s">
        <v>773</v>
      </c>
      <c r="L4403" t="s">
        <v>6405</v>
      </c>
      <c r="M4403" t="s">
        <v>16110</v>
      </c>
      <c r="N4403" t="s">
        <v>61</v>
      </c>
      <c r="O4403" t="s">
        <v>16111</v>
      </c>
      <c r="P4403" t="s">
        <v>133</v>
      </c>
      <c r="Q4403" t="s">
        <v>132</v>
      </c>
      <c r="R4403" t="s">
        <v>24023</v>
      </c>
      <c r="S4403" s="194" t="s">
        <v>235</v>
      </c>
      <c r="T4403" t="s">
        <v>775</v>
      </c>
      <c r="U4403" t="s">
        <v>776</v>
      </c>
      <c r="V4403" t="s">
        <v>49</v>
      </c>
      <c r="W4403" t="s">
        <v>24024</v>
      </c>
      <c r="X4403" s="127">
        <v>34165</v>
      </c>
      <c r="Y4403" t="s">
        <v>24025</v>
      </c>
      <c r="Z4403" s="127">
        <v>44409</v>
      </c>
      <c r="AA4403" s="127">
        <v>44500</v>
      </c>
      <c r="AB4403" t="s">
        <v>119</v>
      </c>
      <c r="AC4403" t="s">
        <v>777</v>
      </c>
      <c r="AD4403" t="s">
        <v>40</v>
      </c>
    </row>
    <row r="4404" spans="1:30" x14ac:dyDescent="0.25">
      <c r="A4404" t="s">
        <v>20152</v>
      </c>
      <c r="B4404" t="s">
        <v>400</v>
      </c>
      <c r="C4404" t="s">
        <v>28</v>
      </c>
      <c r="D4404" t="s">
        <v>29</v>
      </c>
      <c r="E4404" t="s">
        <v>369</v>
      </c>
      <c r="F4404" t="s">
        <v>4347</v>
      </c>
      <c r="G4404" t="s">
        <v>4348</v>
      </c>
      <c r="H4404" t="s">
        <v>6354</v>
      </c>
      <c r="I4404" t="s">
        <v>6223</v>
      </c>
      <c r="J4404" t="s">
        <v>20152</v>
      </c>
      <c r="K4404" t="s">
        <v>773</v>
      </c>
      <c r="L4404" t="s">
        <v>6405</v>
      </c>
      <c r="M4404" t="s">
        <v>16114</v>
      </c>
      <c r="N4404" t="s">
        <v>61</v>
      </c>
      <c r="O4404" t="s">
        <v>16111</v>
      </c>
      <c r="P4404" t="s">
        <v>492</v>
      </c>
      <c r="Q4404" t="s">
        <v>212</v>
      </c>
      <c r="R4404" t="s">
        <v>24026</v>
      </c>
      <c r="S4404" s="194" t="s">
        <v>235</v>
      </c>
      <c r="T4404" t="s">
        <v>775</v>
      </c>
      <c r="U4404" t="s">
        <v>776</v>
      </c>
      <c r="V4404" t="s">
        <v>49</v>
      </c>
      <c r="W4404" t="s">
        <v>24027</v>
      </c>
      <c r="X4404" s="127">
        <v>34286</v>
      </c>
      <c r="Y4404" t="s">
        <v>258</v>
      </c>
      <c r="Z4404" s="127">
        <v>44256</v>
      </c>
      <c r="AA4404" s="127">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20153</v>
      </c>
      <c r="X4405" s="127">
        <v>24264</v>
      </c>
      <c r="Y4405" t="s">
        <v>4766</v>
      </c>
      <c r="Z4405" s="127">
        <v>43374</v>
      </c>
      <c r="AA4405" s="127">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20175</v>
      </c>
      <c r="X4406" s="127">
        <v>25077</v>
      </c>
      <c r="Y4406" t="s">
        <v>4486</v>
      </c>
      <c r="Z4406" s="127">
        <v>44256</v>
      </c>
      <c r="AA4406" s="127">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20154</v>
      </c>
      <c r="P4407" t="s">
        <v>152</v>
      </c>
      <c r="Q4407" t="s">
        <v>20157</v>
      </c>
      <c r="R4407" t="s">
        <v>12686</v>
      </c>
      <c r="S4407" t="str">
        <f t="shared" si="64"/>
        <v>RAMOS HUACANTARA, FILOMENO</v>
      </c>
      <c r="T4407" t="s">
        <v>47</v>
      </c>
      <c r="U4407" t="s">
        <v>48</v>
      </c>
      <c r="V4407" t="s">
        <v>49</v>
      </c>
      <c r="W4407" t="s">
        <v>20155</v>
      </c>
      <c r="X4407" s="127">
        <v>30222</v>
      </c>
      <c r="Y4407" t="s">
        <v>20156</v>
      </c>
      <c r="Z4407" s="127">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94" t="s">
        <v>235</v>
      </c>
      <c r="T4408" t="s">
        <v>64</v>
      </c>
      <c r="U4408" t="s">
        <v>48</v>
      </c>
      <c r="V4408" t="s">
        <v>49</v>
      </c>
      <c r="W4408" t="s">
        <v>24028</v>
      </c>
      <c r="X4408" s="127">
        <v>30125</v>
      </c>
      <c r="Y4408" t="s">
        <v>24029</v>
      </c>
      <c r="Z4408" s="127">
        <v>44256</v>
      </c>
      <c r="AA4408" s="127">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20158</v>
      </c>
      <c r="X4409" s="127">
        <v>27063</v>
      </c>
      <c r="Y4409" t="s">
        <v>4438</v>
      </c>
      <c r="Z4409" s="127">
        <v>44256</v>
      </c>
      <c r="AA4409" s="127">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20159</v>
      </c>
      <c r="P4410" t="s">
        <v>320</v>
      </c>
      <c r="Q4410" t="s">
        <v>113</v>
      </c>
      <c r="R4410" t="s">
        <v>24030</v>
      </c>
      <c r="S4410" s="194" t="s">
        <v>235</v>
      </c>
      <c r="T4410" t="s">
        <v>64</v>
      </c>
      <c r="U4410" t="s">
        <v>784</v>
      </c>
      <c r="V4410" t="s">
        <v>49</v>
      </c>
      <c r="W4410" t="s">
        <v>24031</v>
      </c>
      <c r="X4410" s="127">
        <v>25655</v>
      </c>
      <c r="Y4410" t="s">
        <v>24032</v>
      </c>
      <c r="Z4410" s="127">
        <v>44256</v>
      </c>
      <c r="AA4410" s="127">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94" t="s">
        <v>235</v>
      </c>
      <c r="T4411" t="s">
        <v>64</v>
      </c>
      <c r="U4411" t="s">
        <v>48</v>
      </c>
      <c r="V4411" t="s">
        <v>49</v>
      </c>
      <c r="W4411" t="s">
        <v>24033</v>
      </c>
      <c r="X4411" s="127">
        <v>31142</v>
      </c>
      <c r="Y4411" t="s">
        <v>24034</v>
      </c>
      <c r="Z4411" s="127">
        <v>44256</v>
      </c>
      <c r="AA4411" s="127">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20160</v>
      </c>
      <c r="X4412" s="127">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20161</v>
      </c>
      <c r="X4413" s="127">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20162</v>
      </c>
      <c r="X4414" s="127">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20163</v>
      </c>
      <c r="P4415" t="s">
        <v>135</v>
      </c>
      <c r="Q4415" t="s">
        <v>226</v>
      </c>
      <c r="R4415" t="s">
        <v>24035</v>
      </c>
      <c r="S4415" s="194" t="s">
        <v>235</v>
      </c>
      <c r="T4415" t="s">
        <v>64</v>
      </c>
      <c r="U4415" t="s">
        <v>784</v>
      </c>
      <c r="V4415" t="s">
        <v>49</v>
      </c>
      <c r="W4415" t="s">
        <v>24036</v>
      </c>
      <c r="X4415" s="127">
        <v>30858</v>
      </c>
      <c r="Y4415" t="s">
        <v>24037</v>
      </c>
      <c r="Z4415" s="127">
        <v>44256</v>
      </c>
      <c r="AA4415" s="127">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20164</v>
      </c>
      <c r="X4416" s="127">
        <v>25245</v>
      </c>
      <c r="Y4416" t="s">
        <v>4454</v>
      </c>
      <c r="Z4416" s="127">
        <v>44256</v>
      </c>
      <c r="AA4416" s="127">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20165</v>
      </c>
      <c r="X4417" s="127">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20166</v>
      </c>
      <c r="X4418" s="127">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20167</v>
      </c>
      <c r="X4419" s="127">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20168</v>
      </c>
      <c r="X4420" s="127">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20169</v>
      </c>
      <c r="P4421" t="s">
        <v>529</v>
      </c>
      <c r="Q4421" t="s">
        <v>152</v>
      </c>
      <c r="R4421" t="s">
        <v>24038</v>
      </c>
      <c r="S4421" s="194" t="s">
        <v>235</v>
      </c>
      <c r="T4421" t="s">
        <v>64</v>
      </c>
      <c r="U4421" t="s">
        <v>48</v>
      </c>
      <c r="V4421" t="s">
        <v>49</v>
      </c>
      <c r="W4421" t="s">
        <v>24039</v>
      </c>
      <c r="X4421" s="127">
        <v>31175</v>
      </c>
      <c r="Y4421" t="s">
        <v>24040</v>
      </c>
      <c r="Z4421" s="127">
        <v>44256</v>
      </c>
      <c r="AA4421" s="127">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20170</v>
      </c>
      <c r="X4422" s="127">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20171</v>
      </c>
      <c r="X4423" s="127">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20172</v>
      </c>
      <c r="X4424" s="127">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20173</v>
      </c>
      <c r="X4425" s="127">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20174</v>
      </c>
      <c r="P4426" t="s">
        <v>103</v>
      </c>
      <c r="Q4426" t="s">
        <v>485</v>
      </c>
      <c r="R4426" t="s">
        <v>695</v>
      </c>
      <c r="S4426" s="194" t="s">
        <v>235</v>
      </c>
      <c r="T4426" t="s">
        <v>64</v>
      </c>
      <c r="U4426" t="s">
        <v>48</v>
      </c>
      <c r="V4426" t="s">
        <v>49</v>
      </c>
      <c r="W4426" t="s">
        <v>24041</v>
      </c>
      <c r="X4426" s="127">
        <v>31472</v>
      </c>
      <c r="Y4426" t="s">
        <v>24042</v>
      </c>
      <c r="Z4426" s="127">
        <v>44256</v>
      </c>
      <c r="AA4426" s="127">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20175</v>
      </c>
      <c r="X4427" s="127">
        <v>25077</v>
      </c>
      <c r="Y4427" t="s">
        <v>4486</v>
      </c>
      <c r="Z4427" s="127">
        <v>44256</v>
      </c>
      <c r="AA4427" s="127">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20176</v>
      </c>
      <c r="P4428" t="s">
        <v>188</v>
      </c>
      <c r="Q4428" t="s">
        <v>75</v>
      </c>
      <c r="R4428" t="s">
        <v>20179</v>
      </c>
      <c r="S4428" t="str">
        <f t="shared" si="65"/>
        <v>PANCA QUISPE, YANETH VIOLETA</v>
      </c>
      <c r="T4428" t="s">
        <v>52</v>
      </c>
      <c r="U4428" t="s">
        <v>48</v>
      </c>
      <c r="V4428" t="s">
        <v>49</v>
      </c>
      <c r="W4428" t="s">
        <v>20177</v>
      </c>
      <c r="X4428" s="127">
        <v>30217</v>
      </c>
      <c r="Y4428" t="s">
        <v>20178</v>
      </c>
      <c r="Z4428" s="127">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20180</v>
      </c>
      <c r="X4429" s="127">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20181</v>
      </c>
      <c r="X4430" s="127">
        <v>31959</v>
      </c>
      <c r="Y4430" t="s">
        <v>6492</v>
      </c>
      <c r="Z4430" s="127">
        <v>44256</v>
      </c>
      <c r="AA4430" s="127">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20182</v>
      </c>
      <c r="P4431" t="s">
        <v>106</v>
      </c>
      <c r="Q4431" t="s">
        <v>168</v>
      </c>
      <c r="R4431" t="s">
        <v>24043</v>
      </c>
      <c r="S4431" s="194" t="s">
        <v>235</v>
      </c>
      <c r="T4431" t="s">
        <v>64</v>
      </c>
      <c r="U4431" t="s">
        <v>784</v>
      </c>
      <c r="V4431" t="s">
        <v>49</v>
      </c>
      <c r="W4431" t="s">
        <v>24044</v>
      </c>
      <c r="X4431" s="127">
        <v>23183</v>
      </c>
      <c r="Y4431" t="s">
        <v>24045</v>
      </c>
      <c r="Z4431" s="127">
        <v>44330</v>
      </c>
      <c r="AA4431" s="127">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20183</v>
      </c>
      <c r="P4432" t="s">
        <v>41</v>
      </c>
      <c r="Q4432" t="s">
        <v>41</v>
      </c>
      <c r="R4432" t="s">
        <v>41</v>
      </c>
      <c r="S4432" t="str">
        <f t="shared" si="65"/>
        <v xml:space="preserve"> , </v>
      </c>
      <c r="T4432" t="s">
        <v>64</v>
      </c>
      <c r="U4432" t="s">
        <v>48</v>
      </c>
      <c r="V4432" t="s">
        <v>49</v>
      </c>
      <c r="W4432" t="s">
        <v>41</v>
      </c>
      <c r="X4432" t="s">
        <v>236</v>
      </c>
      <c r="Y4432" t="s">
        <v>41</v>
      </c>
      <c r="Z4432" s="127">
        <v>44379</v>
      </c>
      <c r="AA4432" s="127">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20184</v>
      </c>
      <c r="X4433" s="127">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24046</v>
      </c>
      <c r="S4434" s="194" t="s">
        <v>235</v>
      </c>
      <c r="T4434" t="s">
        <v>64</v>
      </c>
      <c r="U4434" t="s">
        <v>48</v>
      </c>
      <c r="V4434" t="s">
        <v>49</v>
      </c>
      <c r="W4434" t="s">
        <v>24047</v>
      </c>
      <c r="X4434" s="127">
        <v>26289</v>
      </c>
      <c r="Y4434" t="s">
        <v>24048</v>
      </c>
      <c r="Z4434" s="127">
        <v>44256</v>
      </c>
      <c r="AA4434" s="127">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20185</v>
      </c>
      <c r="X4435" s="127">
        <v>24886</v>
      </c>
      <c r="Y4435" t="s">
        <v>4330</v>
      </c>
      <c r="AB4435" t="s">
        <v>38</v>
      </c>
      <c r="AC4435" t="s">
        <v>39</v>
      </c>
      <c r="AD4435" t="s">
        <v>40</v>
      </c>
    </row>
    <row r="4436" spans="1:30" x14ac:dyDescent="0.25">
      <c r="A4436" t="s">
        <v>20186</v>
      </c>
      <c r="B4436" t="s">
        <v>410</v>
      </c>
      <c r="C4436" t="s">
        <v>28</v>
      </c>
      <c r="D4436" t="s">
        <v>29</v>
      </c>
      <c r="E4436" t="s">
        <v>368</v>
      </c>
      <c r="F4436" t="s">
        <v>4421</v>
      </c>
      <c r="G4436" t="s">
        <v>4422</v>
      </c>
      <c r="H4436" t="s">
        <v>6354</v>
      </c>
      <c r="I4436" t="s">
        <v>6219</v>
      </c>
      <c r="J4436" t="s">
        <v>20186</v>
      </c>
      <c r="K4436" t="s">
        <v>31</v>
      </c>
      <c r="L4436" t="s">
        <v>31</v>
      </c>
      <c r="M4436" t="s">
        <v>42</v>
      </c>
      <c r="N4436" t="s">
        <v>61</v>
      </c>
      <c r="O4436" t="s">
        <v>18690</v>
      </c>
      <c r="P4436" t="s">
        <v>320</v>
      </c>
      <c r="Q4436" t="s">
        <v>113</v>
      </c>
      <c r="R4436" t="s">
        <v>24030</v>
      </c>
      <c r="S4436" s="194" t="s">
        <v>235</v>
      </c>
      <c r="T4436" t="s">
        <v>64</v>
      </c>
      <c r="U4436" t="s">
        <v>784</v>
      </c>
      <c r="V4436" t="s">
        <v>49</v>
      </c>
      <c r="W4436" t="s">
        <v>24031</v>
      </c>
      <c r="X4436" s="127">
        <v>25655</v>
      </c>
      <c r="Y4436" t="s">
        <v>24032</v>
      </c>
      <c r="Z4436" s="127">
        <v>44256</v>
      </c>
      <c r="AA4436" s="127">
        <v>44561</v>
      </c>
      <c r="AB4436" t="s">
        <v>2185</v>
      </c>
      <c r="AC4436" t="s">
        <v>6628</v>
      </c>
      <c r="AD4436" t="s">
        <v>40</v>
      </c>
    </row>
    <row r="4437" spans="1:30" x14ac:dyDescent="0.25">
      <c r="A4437" t="s">
        <v>20187</v>
      </c>
      <c r="B4437" t="s">
        <v>410</v>
      </c>
      <c r="C4437" t="s">
        <v>28</v>
      </c>
      <c r="D4437" t="s">
        <v>29</v>
      </c>
      <c r="E4437" t="s">
        <v>368</v>
      </c>
      <c r="F4437" t="s">
        <v>4421</v>
      </c>
      <c r="G4437" t="s">
        <v>4422</v>
      </c>
      <c r="H4437" t="s">
        <v>6354</v>
      </c>
      <c r="I4437" t="s">
        <v>6219</v>
      </c>
      <c r="J4437" t="s">
        <v>20187</v>
      </c>
      <c r="K4437" t="s">
        <v>31</v>
      </c>
      <c r="L4437" t="s">
        <v>31</v>
      </c>
      <c r="M4437" t="s">
        <v>42</v>
      </c>
      <c r="N4437" t="s">
        <v>61</v>
      </c>
      <c r="O4437" t="s">
        <v>18690</v>
      </c>
      <c r="P4437" t="s">
        <v>135</v>
      </c>
      <c r="Q4437" t="s">
        <v>226</v>
      </c>
      <c r="R4437" t="s">
        <v>24035</v>
      </c>
      <c r="S4437" s="194" t="s">
        <v>235</v>
      </c>
      <c r="T4437" t="s">
        <v>64</v>
      </c>
      <c r="U4437" t="s">
        <v>784</v>
      </c>
      <c r="V4437" t="s">
        <v>49</v>
      </c>
      <c r="W4437" t="s">
        <v>24036</v>
      </c>
      <c r="X4437" s="127">
        <v>30858</v>
      </c>
      <c r="Y4437" t="s">
        <v>24037</v>
      </c>
      <c r="Z4437" s="127">
        <v>44256</v>
      </c>
      <c r="AA4437" s="127">
        <v>44561</v>
      </c>
      <c r="AB4437" t="s">
        <v>2185</v>
      </c>
      <c r="AC4437" t="s">
        <v>6628</v>
      </c>
      <c r="AD4437" t="s">
        <v>40</v>
      </c>
    </row>
    <row r="4438" spans="1:30" x14ac:dyDescent="0.25">
      <c r="A4438" t="s">
        <v>20188</v>
      </c>
      <c r="B4438" t="s">
        <v>410</v>
      </c>
      <c r="C4438" t="s">
        <v>28</v>
      </c>
      <c r="D4438" t="s">
        <v>29</v>
      </c>
      <c r="E4438" t="s">
        <v>368</v>
      </c>
      <c r="F4438" t="s">
        <v>4421</v>
      </c>
      <c r="G4438" t="s">
        <v>4422</v>
      </c>
      <c r="H4438" t="s">
        <v>6354</v>
      </c>
      <c r="I4438" t="s">
        <v>6219</v>
      </c>
      <c r="J4438" t="s">
        <v>20188</v>
      </c>
      <c r="K4438" t="s">
        <v>31</v>
      </c>
      <c r="L4438" t="s">
        <v>31</v>
      </c>
      <c r="M4438" t="s">
        <v>42</v>
      </c>
      <c r="N4438" t="s">
        <v>61</v>
      </c>
      <c r="O4438" t="s">
        <v>18690</v>
      </c>
      <c r="P4438" t="s">
        <v>139</v>
      </c>
      <c r="Q4438" t="s">
        <v>569</v>
      </c>
      <c r="R4438" t="s">
        <v>10382</v>
      </c>
      <c r="S4438" s="194" t="s">
        <v>235</v>
      </c>
      <c r="T4438" t="s">
        <v>64</v>
      </c>
      <c r="U4438" t="s">
        <v>6399</v>
      </c>
      <c r="V4438" t="s">
        <v>49</v>
      </c>
      <c r="W4438" t="s">
        <v>24049</v>
      </c>
      <c r="X4438" s="127">
        <v>28353</v>
      </c>
      <c r="Y4438" t="s">
        <v>24050</v>
      </c>
      <c r="Z4438" s="127">
        <v>44256</v>
      </c>
      <c r="AA4438" s="127">
        <v>44561</v>
      </c>
      <c r="AB4438" t="s">
        <v>2185</v>
      </c>
      <c r="AC4438" t="s">
        <v>6628</v>
      </c>
      <c r="AD4438" t="s">
        <v>40</v>
      </c>
    </row>
    <row r="4439" spans="1:30" x14ac:dyDescent="0.25">
      <c r="A4439" t="s">
        <v>20189</v>
      </c>
      <c r="B4439" t="s">
        <v>410</v>
      </c>
      <c r="C4439" t="s">
        <v>28</v>
      </c>
      <c r="D4439" t="s">
        <v>29</v>
      </c>
      <c r="E4439" t="s">
        <v>368</v>
      </c>
      <c r="F4439" t="s">
        <v>4421</v>
      </c>
      <c r="G4439" t="s">
        <v>4422</v>
      </c>
      <c r="H4439" t="s">
        <v>6354</v>
      </c>
      <c r="I4439" t="s">
        <v>6219</v>
      </c>
      <c r="J4439" t="s">
        <v>20189</v>
      </c>
      <c r="K4439" t="s">
        <v>31</v>
      </c>
      <c r="L4439" t="s">
        <v>31</v>
      </c>
      <c r="M4439" t="s">
        <v>42</v>
      </c>
      <c r="N4439" t="s">
        <v>61</v>
      </c>
      <c r="O4439" t="s">
        <v>18690</v>
      </c>
      <c r="P4439" t="s">
        <v>75</v>
      </c>
      <c r="Q4439" t="s">
        <v>823</v>
      </c>
      <c r="R4439" t="s">
        <v>21890</v>
      </c>
      <c r="S4439" s="194" t="s">
        <v>235</v>
      </c>
      <c r="T4439" t="s">
        <v>64</v>
      </c>
      <c r="U4439" t="s">
        <v>6399</v>
      </c>
      <c r="V4439" t="s">
        <v>49</v>
      </c>
      <c r="W4439" t="s">
        <v>24051</v>
      </c>
      <c r="X4439" s="127">
        <v>30940</v>
      </c>
      <c r="Y4439" t="s">
        <v>24052</v>
      </c>
      <c r="Z4439" s="127">
        <v>44256</v>
      </c>
      <c r="AA4439" s="127">
        <v>44561</v>
      </c>
      <c r="AB4439" t="s">
        <v>2185</v>
      </c>
      <c r="AC4439" t="s">
        <v>6628</v>
      </c>
      <c r="AD4439" t="s">
        <v>40</v>
      </c>
    </row>
    <row r="4440" spans="1:30" x14ac:dyDescent="0.25">
      <c r="A4440" t="s">
        <v>20190</v>
      </c>
      <c r="B4440" t="s">
        <v>410</v>
      </c>
      <c r="C4440" t="s">
        <v>28</v>
      </c>
      <c r="D4440" t="s">
        <v>29</v>
      </c>
      <c r="E4440" t="s">
        <v>368</v>
      </c>
      <c r="F4440" t="s">
        <v>4421</v>
      </c>
      <c r="G4440" t="s">
        <v>4422</v>
      </c>
      <c r="H4440" t="s">
        <v>6354</v>
      </c>
      <c r="I4440" t="s">
        <v>6219</v>
      </c>
      <c r="J4440" t="s">
        <v>20190</v>
      </c>
      <c r="K4440" t="s">
        <v>31</v>
      </c>
      <c r="L4440" t="s">
        <v>31</v>
      </c>
      <c r="M4440" t="s">
        <v>42</v>
      </c>
      <c r="N4440" t="s">
        <v>61</v>
      </c>
      <c r="O4440" t="s">
        <v>18690</v>
      </c>
      <c r="P4440" t="s">
        <v>106</v>
      </c>
      <c r="Q4440" t="s">
        <v>168</v>
      </c>
      <c r="R4440" t="s">
        <v>24043</v>
      </c>
      <c r="S4440" s="194" t="s">
        <v>235</v>
      </c>
      <c r="T4440" t="s">
        <v>64</v>
      </c>
      <c r="U4440" t="s">
        <v>784</v>
      </c>
      <c r="V4440" t="s">
        <v>49</v>
      </c>
      <c r="W4440" t="s">
        <v>24044</v>
      </c>
      <c r="X4440" s="127">
        <v>23183</v>
      </c>
      <c r="Y4440" t="s">
        <v>24045</v>
      </c>
      <c r="Z4440" s="127">
        <v>44330</v>
      </c>
      <c r="AA4440" s="127">
        <v>44561</v>
      </c>
      <c r="AB4440" t="s">
        <v>2185</v>
      </c>
      <c r="AC4440" t="s">
        <v>6628</v>
      </c>
      <c r="AD4440" t="s">
        <v>40</v>
      </c>
    </row>
    <row r="4441" spans="1:30" x14ac:dyDescent="0.25">
      <c r="A4441" t="s">
        <v>20191</v>
      </c>
      <c r="B4441" t="s">
        <v>410</v>
      </c>
      <c r="C4441" t="s">
        <v>28</v>
      </c>
      <c r="D4441" t="s">
        <v>29</v>
      </c>
      <c r="E4441" t="s">
        <v>368</v>
      </c>
      <c r="F4441" t="s">
        <v>4421</v>
      </c>
      <c r="G4441" t="s">
        <v>4422</v>
      </c>
      <c r="H4441" t="s">
        <v>6354</v>
      </c>
      <c r="I4441" t="s">
        <v>6219</v>
      </c>
      <c r="J4441" t="s">
        <v>20191</v>
      </c>
      <c r="K4441" t="s">
        <v>31</v>
      </c>
      <c r="L4441" t="s">
        <v>31</v>
      </c>
      <c r="M4441" t="s">
        <v>42</v>
      </c>
      <c r="N4441" t="s">
        <v>61</v>
      </c>
      <c r="O4441" t="s">
        <v>18690</v>
      </c>
      <c r="P4441" t="s">
        <v>168</v>
      </c>
      <c r="Q4441" t="s">
        <v>255</v>
      </c>
      <c r="R4441" t="s">
        <v>24053</v>
      </c>
      <c r="S4441" s="194" t="s">
        <v>235</v>
      </c>
      <c r="T4441" t="s">
        <v>64</v>
      </c>
      <c r="U4441" t="s">
        <v>860</v>
      </c>
      <c r="V4441" t="s">
        <v>49</v>
      </c>
      <c r="W4441" t="s">
        <v>24054</v>
      </c>
      <c r="X4441" s="127">
        <v>28039</v>
      </c>
      <c r="Y4441" t="s">
        <v>24055</v>
      </c>
      <c r="Z4441" s="127">
        <v>44256</v>
      </c>
      <c r="AA4441" s="127">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24056</v>
      </c>
      <c r="S4442" s="194" t="s">
        <v>235</v>
      </c>
      <c r="T4442" t="s">
        <v>41</v>
      </c>
      <c r="U4442" t="s">
        <v>48</v>
      </c>
      <c r="V4442" t="s">
        <v>49</v>
      </c>
      <c r="W4442" t="s">
        <v>24057</v>
      </c>
      <c r="X4442" s="127">
        <v>30543</v>
      </c>
      <c r="Y4442" t="s">
        <v>24058</v>
      </c>
      <c r="Z4442" s="127">
        <v>44256</v>
      </c>
      <c r="AA4442" s="127">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20192</v>
      </c>
      <c r="X4443" s="127">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20193</v>
      </c>
      <c r="P4444" t="s">
        <v>133</v>
      </c>
      <c r="Q4444" t="s">
        <v>288</v>
      </c>
      <c r="R4444" t="s">
        <v>372</v>
      </c>
      <c r="S4444" s="194" t="s">
        <v>235</v>
      </c>
      <c r="T4444" t="s">
        <v>102</v>
      </c>
      <c r="U4444" t="s">
        <v>37</v>
      </c>
      <c r="V4444" t="s">
        <v>49</v>
      </c>
      <c r="W4444" t="s">
        <v>24059</v>
      </c>
      <c r="X4444" s="127">
        <v>29584</v>
      </c>
      <c r="Y4444" t="s">
        <v>24060</v>
      </c>
      <c r="Z4444" s="127">
        <v>44348</v>
      </c>
      <c r="AA4444" s="127">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20194</v>
      </c>
      <c r="X4445" s="127">
        <v>28589</v>
      </c>
      <c r="Y4445" t="s">
        <v>4325</v>
      </c>
      <c r="AB4445" t="s">
        <v>38</v>
      </c>
      <c r="AC4445" t="s">
        <v>95</v>
      </c>
      <c r="AD4445" t="s">
        <v>40</v>
      </c>
    </row>
    <row r="4446" spans="1:30" x14ac:dyDescent="0.25">
      <c r="A4446" t="s">
        <v>20195</v>
      </c>
      <c r="B4446" t="s">
        <v>410</v>
      </c>
      <c r="C4446" t="s">
        <v>28</v>
      </c>
      <c r="D4446" t="s">
        <v>29</v>
      </c>
      <c r="E4446" t="s">
        <v>368</v>
      </c>
      <c r="F4446" t="s">
        <v>4421</v>
      </c>
      <c r="G4446" t="s">
        <v>4422</v>
      </c>
      <c r="H4446" t="s">
        <v>6354</v>
      </c>
      <c r="I4446" t="s">
        <v>6219</v>
      </c>
      <c r="J4446" t="s">
        <v>20195</v>
      </c>
      <c r="K4446" t="s">
        <v>773</v>
      </c>
      <c r="L4446" t="s">
        <v>6405</v>
      </c>
      <c r="M4446" t="s">
        <v>16105</v>
      </c>
      <c r="N4446" t="s">
        <v>61</v>
      </c>
      <c r="O4446" t="s">
        <v>16096</v>
      </c>
      <c r="P4446" t="s">
        <v>726</v>
      </c>
      <c r="Q4446" t="s">
        <v>5072</v>
      </c>
      <c r="R4446" t="s">
        <v>24061</v>
      </c>
      <c r="S4446" s="194" t="s">
        <v>235</v>
      </c>
      <c r="T4446" t="s">
        <v>775</v>
      </c>
      <c r="U4446" t="s">
        <v>776</v>
      </c>
      <c r="V4446" t="s">
        <v>49</v>
      </c>
      <c r="W4446" t="s">
        <v>24062</v>
      </c>
      <c r="X4446" s="127">
        <v>27215</v>
      </c>
      <c r="Y4446" t="s">
        <v>258</v>
      </c>
      <c r="Z4446" s="127">
        <v>44197</v>
      </c>
      <c r="AA4446" s="127">
        <v>44561</v>
      </c>
      <c r="AB4446" t="s">
        <v>119</v>
      </c>
      <c r="AC4446" t="s">
        <v>777</v>
      </c>
      <c r="AD4446" t="s">
        <v>40</v>
      </c>
    </row>
    <row r="4447" spans="1:30" x14ac:dyDescent="0.25">
      <c r="A4447" t="s">
        <v>20196</v>
      </c>
      <c r="B4447" t="s">
        <v>410</v>
      </c>
      <c r="C4447" t="s">
        <v>28</v>
      </c>
      <c r="D4447" t="s">
        <v>29</v>
      </c>
      <c r="E4447" t="s">
        <v>368</v>
      </c>
      <c r="F4447" t="s">
        <v>4421</v>
      </c>
      <c r="G4447" t="s">
        <v>4422</v>
      </c>
      <c r="H4447" t="s">
        <v>6354</v>
      </c>
      <c r="I4447" t="s">
        <v>6219</v>
      </c>
      <c r="J4447" t="s">
        <v>20196</v>
      </c>
      <c r="K4447" t="s">
        <v>773</v>
      </c>
      <c r="L4447" t="s">
        <v>6405</v>
      </c>
      <c r="M4447" t="s">
        <v>16110</v>
      </c>
      <c r="N4447" t="s">
        <v>61</v>
      </c>
      <c r="O4447" t="s">
        <v>16111</v>
      </c>
      <c r="P4447" t="s">
        <v>193</v>
      </c>
      <c r="Q4447" t="s">
        <v>132</v>
      </c>
      <c r="R4447" t="s">
        <v>24063</v>
      </c>
      <c r="S4447" s="194" t="s">
        <v>235</v>
      </c>
      <c r="T4447" t="s">
        <v>775</v>
      </c>
      <c r="U4447" t="s">
        <v>776</v>
      </c>
      <c r="V4447" t="s">
        <v>49</v>
      </c>
      <c r="W4447" t="s">
        <v>24064</v>
      </c>
      <c r="X4447" s="127">
        <v>29791</v>
      </c>
      <c r="Y4447" t="s">
        <v>24065</v>
      </c>
      <c r="Z4447" s="127">
        <v>44409</v>
      </c>
      <c r="AA4447" s="127">
        <v>44561</v>
      </c>
      <c r="AB4447" t="s">
        <v>119</v>
      </c>
      <c r="AC4447" t="s">
        <v>777</v>
      </c>
      <c r="AD4447" t="s">
        <v>40</v>
      </c>
    </row>
    <row r="4448" spans="1:30" x14ac:dyDescent="0.25">
      <c r="A4448" t="s">
        <v>20197</v>
      </c>
      <c r="B4448" t="s">
        <v>410</v>
      </c>
      <c r="C4448" t="s">
        <v>28</v>
      </c>
      <c r="D4448" t="s">
        <v>29</v>
      </c>
      <c r="E4448" t="s">
        <v>368</v>
      </c>
      <c r="F4448" t="s">
        <v>4421</v>
      </c>
      <c r="G4448" t="s">
        <v>4422</v>
      </c>
      <c r="H4448" t="s">
        <v>6354</v>
      </c>
      <c r="I4448" t="s">
        <v>6219</v>
      </c>
      <c r="J4448" t="s">
        <v>20197</v>
      </c>
      <c r="K4448" t="s">
        <v>773</v>
      </c>
      <c r="L4448" t="s">
        <v>6405</v>
      </c>
      <c r="M4448" t="s">
        <v>16114</v>
      </c>
      <c r="N4448" t="s">
        <v>61</v>
      </c>
      <c r="O4448" t="s">
        <v>16111</v>
      </c>
      <c r="P4448" t="s">
        <v>85</v>
      </c>
      <c r="Q4448" t="s">
        <v>253</v>
      </c>
      <c r="R4448" t="s">
        <v>24066</v>
      </c>
      <c r="S4448" s="194" t="s">
        <v>235</v>
      </c>
      <c r="T4448" t="s">
        <v>775</v>
      </c>
      <c r="U4448" t="s">
        <v>776</v>
      </c>
      <c r="V4448" t="s">
        <v>49</v>
      </c>
      <c r="W4448" t="s">
        <v>24067</v>
      </c>
      <c r="X4448" s="127">
        <v>29462</v>
      </c>
      <c r="Y4448" t="s">
        <v>258</v>
      </c>
      <c r="Z4448" s="127">
        <v>44256</v>
      </c>
      <c r="AA4448" s="127">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20204</v>
      </c>
      <c r="X4449" s="127">
        <v>24696</v>
      </c>
      <c r="Y4449" t="s">
        <v>4518</v>
      </c>
      <c r="Z4449" s="127">
        <v>44197</v>
      </c>
      <c r="AA4449" s="127">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20198</v>
      </c>
      <c r="X4450" s="127">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20199</v>
      </c>
      <c r="X4451" s="127">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16184</v>
      </c>
      <c r="W4452" t="s">
        <v>20200</v>
      </c>
      <c r="X4452" s="127">
        <v>23064</v>
      </c>
      <c r="Y4452" t="s">
        <v>4516</v>
      </c>
      <c r="Z4452" s="127">
        <v>44501</v>
      </c>
      <c r="AA4452" s="127">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20201</v>
      </c>
      <c r="P4453" t="s">
        <v>230</v>
      </c>
      <c r="Q4453" t="s">
        <v>834</v>
      </c>
      <c r="R4453" t="s">
        <v>399</v>
      </c>
      <c r="S4453" s="194" t="s">
        <v>235</v>
      </c>
      <c r="T4453" t="s">
        <v>20202</v>
      </c>
      <c r="U4453" t="s">
        <v>48</v>
      </c>
      <c r="V4453" t="s">
        <v>49</v>
      </c>
      <c r="W4453" t="s">
        <v>24068</v>
      </c>
      <c r="X4453" s="127">
        <v>28291</v>
      </c>
      <c r="Y4453" t="s">
        <v>24069</v>
      </c>
      <c r="Z4453" s="127">
        <v>44501</v>
      </c>
      <c r="AA4453" s="127">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20203</v>
      </c>
      <c r="P4454" t="s">
        <v>166</v>
      </c>
      <c r="Q4454" t="s">
        <v>826</v>
      </c>
      <c r="R4454" t="s">
        <v>24070</v>
      </c>
      <c r="S4454" s="194" t="s">
        <v>235</v>
      </c>
      <c r="T4454" t="s">
        <v>64</v>
      </c>
      <c r="U4454" t="s">
        <v>48</v>
      </c>
      <c r="V4454" t="s">
        <v>49</v>
      </c>
      <c r="W4454" t="s">
        <v>24071</v>
      </c>
      <c r="X4454" s="127">
        <v>29484</v>
      </c>
      <c r="Y4454" t="s">
        <v>24072</v>
      </c>
      <c r="Z4454" s="127">
        <v>44256</v>
      </c>
      <c r="AA4454" s="127">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20204</v>
      </c>
      <c r="X4455" s="127">
        <v>24696</v>
      </c>
      <c r="Y4455" t="s">
        <v>4518</v>
      </c>
      <c r="Z4455" s="127">
        <v>44197</v>
      </c>
      <c r="AA4455" s="127">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20205</v>
      </c>
      <c r="X4456" s="127">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20206</v>
      </c>
      <c r="X4457" s="127">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20207</v>
      </c>
      <c r="X4458" s="127">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20208</v>
      </c>
      <c r="P4459" t="s">
        <v>133</v>
      </c>
      <c r="Q4459" t="s">
        <v>133</v>
      </c>
      <c r="R4459" t="s">
        <v>554</v>
      </c>
      <c r="S4459" s="194" t="s">
        <v>235</v>
      </c>
      <c r="T4459" t="s">
        <v>64</v>
      </c>
      <c r="U4459" t="s">
        <v>48</v>
      </c>
      <c r="V4459" t="s">
        <v>49</v>
      </c>
      <c r="W4459" t="s">
        <v>24073</v>
      </c>
      <c r="X4459" s="127">
        <v>31146</v>
      </c>
      <c r="Y4459" t="s">
        <v>24074</v>
      </c>
      <c r="Z4459" s="127">
        <v>44256</v>
      </c>
      <c r="AA4459" s="127">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17169</v>
      </c>
      <c r="W4460" t="s">
        <v>20209</v>
      </c>
      <c r="X4460" s="127">
        <v>25095</v>
      </c>
      <c r="Y4460" t="s">
        <v>4531</v>
      </c>
      <c r="Z4460" s="127">
        <v>43466</v>
      </c>
      <c r="AA4460" s="127">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20210</v>
      </c>
      <c r="X4461" s="127">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20211</v>
      </c>
      <c r="X4462" s="127">
        <v>23609</v>
      </c>
      <c r="Y4462" t="s">
        <v>4541</v>
      </c>
      <c r="Z4462" s="127">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20212</v>
      </c>
      <c r="P4463" t="s">
        <v>298</v>
      </c>
      <c r="Q4463" t="s">
        <v>344</v>
      </c>
      <c r="R4463" t="s">
        <v>4264</v>
      </c>
      <c r="S4463" t="str">
        <f t="shared" si="65"/>
        <v>AGUILAR DIAZ, ROGER ARTURO</v>
      </c>
      <c r="T4463" t="s">
        <v>47</v>
      </c>
      <c r="U4463" t="s">
        <v>48</v>
      </c>
      <c r="V4463" t="s">
        <v>49</v>
      </c>
      <c r="W4463" t="s">
        <v>20213</v>
      </c>
      <c r="X4463" s="127">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20214</v>
      </c>
      <c r="P4464" t="s">
        <v>9630</v>
      </c>
      <c r="Q4464" t="s">
        <v>243</v>
      </c>
      <c r="R4464" t="s">
        <v>24075</v>
      </c>
      <c r="S4464" s="194" t="s">
        <v>235</v>
      </c>
      <c r="T4464" t="s">
        <v>64</v>
      </c>
      <c r="U4464" t="s">
        <v>48</v>
      </c>
      <c r="V4464" t="s">
        <v>49</v>
      </c>
      <c r="W4464" t="s">
        <v>24076</v>
      </c>
      <c r="X4464" s="127">
        <v>33152</v>
      </c>
      <c r="Y4464" t="s">
        <v>24077</v>
      </c>
      <c r="Z4464" s="127">
        <v>44256</v>
      </c>
      <c r="AA4464" s="127">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20215</v>
      </c>
      <c r="X4465" s="127">
        <v>23153</v>
      </c>
      <c r="Y4465" t="s">
        <v>4545</v>
      </c>
      <c r="Z4465" s="127">
        <v>44256</v>
      </c>
      <c r="AA4465" s="127">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20216</v>
      </c>
      <c r="P4466" t="s">
        <v>24078</v>
      </c>
      <c r="Q4466" t="s">
        <v>24079</v>
      </c>
      <c r="R4466" t="s">
        <v>24080</v>
      </c>
      <c r="S4466" s="194" t="s">
        <v>235</v>
      </c>
      <c r="T4466" t="s">
        <v>64</v>
      </c>
      <c r="U4466" t="s">
        <v>784</v>
      </c>
      <c r="V4466" t="s">
        <v>49</v>
      </c>
      <c r="W4466" t="s">
        <v>24081</v>
      </c>
      <c r="X4466" s="127">
        <v>32388</v>
      </c>
      <c r="Y4466" t="s">
        <v>24082</v>
      </c>
      <c r="Z4466" s="127">
        <v>44487</v>
      </c>
      <c r="AA4466" s="127">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20217</v>
      </c>
      <c r="X4467" s="127">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20218</v>
      </c>
      <c r="P4468" t="s">
        <v>378</v>
      </c>
      <c r="Q4468" t="s">
        <v>2157</v>
      </c>
      <c r="R4468" t="s">
        <v>924</v>
      </c>
      <c r="S4468" s="194" t="s">
        <v>235</v>
      </c>
      <c r="T4468" t="s">
        <v>64</v>
      </c>
      <c r="U4468" t="s">
        <v>784</v>
      </c>
      <c r="V4468" t="s">
        <v>49</v>
      </c>
      <c r="W4468" t="s">
        <v>24083</v>
      </c>
      <c r="X4468" s="127">
        <v>23129</v>
      </c>
      <c r="Y4468" t="s">
        <v>24084</v>
      </c>
      <c r="Z4468" s="127">
        <v>44256</v>
      </c>
      <c r="AA4468" s="127">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20219</v>
      </c>
      <c r="X4469" s="127">
        <v>32358</v>
      </c>
      <c r="Y4469" t="s">
        <v>3384</v>
      </c>
      <c r="Z4469" s="127">
        <v>44256</v>
      </c>
      <c r="AA4469" s="127">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20220</v>
      </c>
      <c r="X4470" s="127">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20221</v>
      </c>
      <c r="X4471" s="127">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20222</v>
      </c>
      <c r="X4472" s="127">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20223</v>
      </c>
      <c r="X4473" s="127">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20224</v>
      </c>
      <c r="X4474" s="127">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20225</v>
      </c>
      <c r="P4475" t="s">
        <v>219</v>
      </c>
      <c r="Q4475" t="s">
        <v>75</v>
      </c>
      <c r="R4475" t="s">
        <v>1007</v>
      </c>
      <c r="S4475" s="194" t="s">
        <v>235</v>
      </c>
      <c r="T4475" t="s">
        <v>64</v>
      </c>
      <c r="U4475" t="s">
        <v>48</v>
      </c>
      <c r="V4475" t="s">
        <v>16198</v>
      </c>
      <c r="W4475" t="s">
        <v>24085</v>
      </c>
      <c r="X4475" s="127">
        <v>30198</v>
      </c>
      <c r="Y4475" t="s">
        <v>24086</v>
      </c>
      <c r="Z4475" s="127">
        <v>44256</v>
      </c>
      <c r="AA4475" s="127">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20226</v>
      </c>
      <c r="P4476" t="s">
        <v>569</v>
      </c>
      <c r="Q4476" t="s">
        <v>284</v>
      </c>
      <c r="R4476" t="s">
        <v>359</v>
      </c>
      <c r="S4476" s="194" t="s">
        <v>235</v>
      </c>
      <c r="T4476" t="s">
        <v>64</v>
      </c>
      <c r="U4476" t="s">
        <v>48</v>
      </c>
      <c r="V4476" t="s">
        <v>49</v>
      </c>
      <c r="W4476" t="s">
        <v>24087</v>
      </c>
      <c r="X4476" s="127">
        <v>28134</v>
      </c>
      <c r="Y4476" t="s">
        <v>24088</v>
      </c>
      <c r="Z4476" s="127">
        <v>44435</v>
      </c>
      <c r="AA4476" s="127">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20227</v>
      </c>
      <c r="X4477" s="127">
        <v>26119</v>
      </c>
      <c r="Y4477" t="s">
        <v>4568</v>
      </c>
      <c r="Z4477" s="127">
        <v>44256</v>
      </c>
      <c r="AA4477" s="127">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20228</v>
      </c>
      <c r="P4478" t="s">
        <v>132</v>
      </c>
      <c r="Q4478" t="s">
        <v>274</v>
      </c>
      <c r="R4478" t="s">
        <v>24089</v>
      </c>
      <c r="S4478" s="194" t="s">
        <v>235</v>
      </c>
      <c r="T4478" t="s">
        <v>64</v>
      </c>
      <c r="U4478" t="s">
        <v>784</v>
      </c>
      <c r="V4478" t="s">
        <v>49</v>
      </c>
      <c r="W4478" t="s">
        <v>24090</v>
      </c>
      <c r="X4478" s="127">
        <v>29905</v>
      </c>
      <c r="Y4478" t="s">
        <v>24091</v>
      </c>
      <c r="Z4478" s="127">
        <v>44256</v>
      </c>
      <c r="AA4478" s="127">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20229</v>
      </c>
      <c r="X4479" s="127">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20230</v>
      </c>
      <c r="X4480" s="127">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20231</v>
      </c>
      <c r="X4481" s="127">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20234</v>
      </c>
      <c r="R4482" t="s">
        <v>20235</v>
      </c>
      <c r="S4482" t="str">
        <f t="shared" si="65"/>
        <v>CHURA ALCON, YENNY SILVIA</v>
      </c>
      <c r="T4482" t="s">
        <v>52</v>
      </c>
      <c r="U4482" t="s">
        <v>48</v>
      </c>
      <c r="V4482" t="s">
        <v>49</v>
      </c>
      <c r="W4482" t="s">
        <v>20232</v>
      </c>
      <c r="X4482" s="127">
        <v>23861</v>
      </c>
      <c r="Y4482" t="s">
        <v>20233</v>
      </c>
      <c r="Z4482" s="127">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20236</v>
      </c>
      <c r="X4483" s="127">
        <v>23639</v>
      </c>
      <c r="Y4483" t="s">
        <v>4815</v>
      </c>
      <c r="AB4483" t="s">
        <v>38</v>
      </c>
      <c r="AC4483" t="s">
        <v>39</v>
      </c>
      <c r="AD4483" t="s">
        <v>40</v>
      </c>
    </row>
    <row r="4484" spans="1:30" x14ac:dyDescent="0.25">
      <c r="A4484" t="s">
        <v>20237</v>
      </c>
      <c r="B4484" t="s">
        <v>412</v>
      </c>
      <c r="C4484" t="s">
        <v>28</v>
      </c>
      <c r="D4484" t="s">
        <v>29</v>
      </c>
      <c r="E4484" t="s">
        <v>369</v>
      </c>
      <c r="F4484" t="s">
        <v>4536</v>
      </c>
      <c r="G4484" t="s">
        <v>4537</v>
      </c>
      <c r="H4484" t="s">
        <v>6354</v>
      </c>
      <c r="I4484" t="s">
        <v>609</v>
      </c>
      <c r="J4484" t="s">
        <v>20237</v>
      </c>
      <c r="K4484" t="s">
        <v>31</v>
      </c>
      <c r="L4484" t="s">
        <v>31</v>
      </c>
      <c r="M4484" t="s">
        <v>42</v>
      </c>
      <c r="N4484" t="s">
        <v>61</v>
      </c>
      <c r="O4484" t="s">
        <v>18690</v>
      </c>
      <c r="P4484" t="s">
        <v>222</v>
      </c>
      <c r="Q4484" t="s">
        <v>24092</v>
      </c>
      <c r="R4484" t="s">
        <v>24093</v>
      </c>
      <c r="S4484" s="194" t="s">
        <v>235</v>
      </c>
      <c r="T4484" t="s">
        <v>64</v>
      </c>
      <c r="U4484" t="s">
        <v>860</v>
      </c>
      <c r="V4484" t="s">
        <v>49</v>
      </c>
      <c r="W4484" t="s">
        <v>24094</v>
      </c>
      <c r="X4484" s="127">
        <v>30680</v>
      </c>
      <c r="Y4484" t="s">
        <v>24095</v>
      </c>
      <c r="Z4484" s="127">
        <v>44256</v>
      </c>
      <c r="AA4484" s="127">
        <v>44561</v>
      </c>
      <c r="AB4484" t="s">
        <v>2185</v>
      </c>
      <c r="AC4484" t="s">
        <v>6628</v>
      </c>
      <c r="AD4484" t="s">
        <v>40</v>
      </c>
    </row>
    <row r="4485" spans="1:30" x14ac:dyDescent="0.25">
      <c r="A4485" t="s">
        <v>20238</v>
      </c>
      <c r="B4485" t="s">
        <v>412</v>
      </c>
      <c r="C4485" t="s">
        <v>28</v>
      </c>
      <c r="D4485" t="s">
        <v>29</v>
      </c>
      <c r="E4485" t="s">
        <v>369</v>
      </c>
      <c r="F4485" t="s">
        <v>4536</v>
      </c>
      <c r="G4485" t="s">
        <v>4537</v>
      </c>
      <c r="H4485" t="s">
        <v>6354</v>
      </c>
      <c r="I4485" t="s">
        <v>609</v>
      </c>
      <c r="J4485" t="s">
        <v>20238</v>
      </c>
      <c r="K4485" t="s">
        <v>31</v>
      </c>
      <c r="L4485" t="s">
        <v>31</v>
      </c>
      <c r="M4485" t="s">
        <v>42</v>
      </c>
      <c r="N4485" t="s">
        <v>61</v>
      </c>
      <c r="O4485" t="s">
        <v>18690</v>
      </c>
      <c r="P4485" t="s">
        <v>24078</v>
      </c>
      <c r="Q4485" t="s">
        <v>24079</v>
      </c>
      <c r="R4485" t="s">
        <v>24080</v>
      </c>
      <c r="S4485" s="194" t="s">
        <v>235</v>
      </c>
      <c r="T4485" t="s">
        <v>64</v>
      </c>
      <c r="U4485" t="s">
        <v>2663</v>
      </c>
      <c r="V4485" t="s">
        <v>49</v>
      </c>
      <c r="W4485" t="s">
        <v>24081</v>
      </c>
      <c r="X4485" s="127">
        <v>32388</v>
      </c>
      <c r="Y4485" t="s">
        <v>24082</v>
      </c>
      <c r="Z4485" s="127">
        <v>44487</v>
      </c>
      <c r="AA4485" s="127">
        <v>44561</v>
      </c>
      <c r="AB4485" t="s">
        <v>2185</v>
      </c>
      <c r="AC4485" t="s">
        <v>6628</v>
      </c>
      <c r="AD4485" t="s">
        <v>40</v>
      </c>
    </row>
    <row r="4486" spans="1:30" x14ac:dyDescent="0.25">
      <c r="A4486" t="s">
        <v>20239</v>
      </c>
      <c r="B4486" t="s">
        <v>412</v>
      </c>
      <c r="C4486" t="s">
        <v>28</v>
      </c>
      <c r="D4486" t="s">
        <v>29</v>
      </c>
      <c r="E4486" t="s">
        <v>369</v>
      </c>
      <c r="F4486" t="s">
        <v>4536</v>
      </c>
      <c r="G4486" t="s">
        <v>4537</v>
      </c>
      <c r="H4486" t="s">
        <v>6354</v>
      </c>
      <c r="I4486" t="s">
        <v>609</v>
      </c>
      <c r="J4486" t="s">
        <v>20239</v>
      </c>
      <c r="K4486" t="s">
        <v>31</v>
      </c>
      <c r="L4486" t="s">
        <v>31</v>
      </c>
      <c r="M4486" t="s">
        <v>42</v>
      </c>
      <c r="N4486" t="s">
        <v>61</v>
      </c>
      <c r="O4486" t="s">
        <v>18690</v>
      </c>
      <c r="P4486" t="s">
        <v>378</v>
      </c>
      <c r="Q4486" t="s">
        <v>2157</v>
      </c>
      <c r="R4486" t="s">
        <v>924</v>
      </c>
      <c r="S4486" s="194" t="s">
        <v>235</v>
      </c>
      <c r="T4486" t="s">
        <v>64</v>
      </c>
      <c r="U4486" t="s">
        <v>784</v>
      </c>
      <c r="V4486" t="s">
        <v>49</v>
      </c>
      <c r="W4486" t="s">
        <v>24083</v>
      </c>
      <c r="X4486" s="127">
        <v>23129</v>
      </c>
      <c r="Y4486" t="s">
        <v>24084</v>
      </c>
      <c r="Z4486" s="127">
        <v>44256</v>
      </c>
      <c r="AA4486" s="127">
        <v>44561</v>
      </c>
      <c r="AB4486" t="s">
        <v>2185</v>
      </c>
      <c r="AC4486" t="s">
        <v>6628</v>
      </c>
      <c r="AD4486" t="s">
        <v>40</v>
      </c>
    </row>
    <row r="4487" spans="1:30" x14ac:dyDescent="0.25">
      <c r="A4487" t="s">
        <v>20240</v>
      </c>
      <c r="B4487" t="s">
        <v>412</v>
      </c>
      <c r="C4487" t="s">
        <v>28</v>
      </c>
      <c r="D4487" t="s">
        <v>29</v>
      </c>
      <c r="E4487" t="s">
        <v>369</v>
      </c>
      <c r="F4487" t="s">
        <v>4536</v>
      </c>
      <c r="G4487" t="s">
        <v>4537</v>
      </c>
      <c r="H4487" t="s">
        <v>6354</v>
      </c>
      <c r="I4487" t="s">
        <v>609</v>
      </c>
      <c r="J4487" t="s">
        <v>20240</v>
      </c>
      <c r="K4487" t="s">
        <v>31</v>
      </c>
      <c r="L4487" t="s">
        <v>31</v>
      </c>
      <c r="M4487" t="s">
        <v>42</v>
      </c>
      <c r="N4487" t="s">
        <v>61</v>
      </c>
      <c r="O4487" t="s">
        <v>18690</v>
      </c>
      <c r="P4487" t="s">
        <v>132</v>
      </c>
      <c r="Q4487" t="s">
        <v>274</v>
      </c>
      <c r="R4487" t="s">
        <v>24089</v>
      </c>
      <c r="S4487" s="194" t="s">
        <v>235</v>
      </c>
      <c r="T4487" t="s">
        <v>64</v>
      </c>
      <c r="U4487" t="s">
        <v>784</v>
      </c>
      <c r="V4487" t="s">
        <v>49</v>
      </c>
      <c r="W4487" t="s">
        <v>24090</v>
      </c>
      <c r="X4487" s="127">
        <v>29905</v>
      </c>
      <c r="Y4487" t="s">
        <v>24091</v>
      </c>
      <c r="Z4487" s="127">
        <v>44256</v>
      </c>
      <c r="AA4487" s="127">
        <v>44561</v>
      </c>
      <c r="AB4487" t="s">
        <v>2185</v>
      </c>
      <c r="AC4487" t="s">
        <v>6628</v>
      </c>
      <c r="AD4487" t="s">
        <v>40</v>
      </c>
    </row>
    <row r="4488" spans="1:30" x14ac:dyDescent="0.25">
      <c r="A4488" t="s">
        <v>20241</v>
      </c>
      <c r="B4488" t="s">
        <v>412</v>
      </c>
      <c r="C4488" t="s">
        <v>28</v>
      </c>
      <c r="D4488" t="s">
        <v>29</v>
      </c>
      <c r="E4488" t="s">
        <v>369</v>
      </c>
      <c r="F4488" t="s">
        <v>4536</v>
      </c>
      <c r="G4488" t="s">
        <v>4537</v>
      </c>
      <c r="H4488" t="s">
        <v>6354</v>
      </c>
      <c r="I4488" t="s">
        <v>609</v>
      </c>
      <c r="J4488" t="s">
        <v>20241</v>
      </c>
      <c r="K4488" t="s">
        <v>31</v>
      </c>
      <c r="L4488" t="s">
        <v>31</v>
      </c>
      <c r="M4488" t="s">
        <v>42</v>
      </c>
      <c r="N4488" t="s">
        <v>61</v>
      </c>
      <c r="O4488" t="s">
        <v>18690</v>
      </c>
      <c r="P4488" t="s">
        <v>24096</v>
      </c>
      <c r="Q4488" t="s">
        <v>416</v>
      </c>
      <c r="R4488" t="s">
        <v>24097</v>
      </c>
      <c r="S4488" s="194" t="s">
        <v>235</v>
      </c>
      <c r="T4488" t="s">
        <v>64</v>
      </c>
      <c r="U4488" t="s">
        <v>6399</v>
      </c>
      <c r="V4488" t="s">
        <v>49</v>
      </c>
      <c r="W4488" t="s">
        <v>24098</v>
      </c>
      <c r="X4488" s="127">
        <v>25858</v>
      </c>
      <c r="Y4488" t="s">
        <v>24099</v>
      </c>
      <c r="Z4488" s="127">
        <v>44256</v>
      </c>
      <c r="AA4488" s="127">
        <v>44561</v>
      </c>
      <c r="AB4488" t="s">
        <v>2185</v>
      </c>
      <c r="AC4488" t="s">
        <v>6628</v>
      </c>
      <c r="AD4488" t="s">
        <v>40</v>
      </c>
    </row>
    <row r="4489" spans="1:30" x14ac:dyDescent="0.25">
      <c r="A4489" t="s">
        <v>20242</v>
      </c>
      <c r="B4489" t="s">
        <v>412</v>
      </c>
      <c r="C4489" t="s">
        <v>28</v>
      </c>
      <c r="D4489" t="s">
        <v>29</v>
      </c>
      <c r="E4489" t="s">
        <v>369</v>
      </c>
      <c r="F4489" t="s">
        <v>4536</v>
      </c>
      <c r="G4489" t="s">
        <v>4537</v>
      </c>
      <c r="H4489" t="s">
        <v>6354</v>
      </c>
      <c r="I4489" t="s">
        <v>609</v>
      </c>
      <c r="J4489" t="s">
        <v>20242</v>
      </c>
      <c r="K4489" t="s">
        <v>31</v>
      </c>
      <c r="L4489" t="s">
        <v>31</v>
      </c>
      <c r="M4489" t="s">
        <v>42</v>
      </c>
      <c r="N4489" t="s">
        <v>61</v>
      </c>
      <c r="O4489" t="s">
        <v>18690</v>
      </c>
      <c r="P4489" t="s">
        <v>362</v>
      </c>
      <c r="Q4489" t="s">
        <v>612</v>
      </c>
      <c r="R4489" t="s">
        <v>702</v>
      </c>
      <c r="S4489" s="194" t="s">
        <v>235</v>
      </c>
      <c r="T4489" t="s">
        <v>64</v>
      </c>
      <c r="U4489" t="s">
        <v>6399</v>
      </c>
      <c r="V4489" t="s">
        <v>49</v>
      </c>
      <c r="W4489" t="s">
        <v>24100</v>
      </c>
      <c r="X4489" s="127">
        <v>31404</v>
      </c>
      <c r="Y4489" t="s">
        <v>24101</v>
      </c>
      <c r="Z4489" s="127">
        <v>44256</v>
      </c>
      <c r="AA4489" s="127">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94" t="s">
        <v>235</v>
      </c>
      <c r="T4490" t="s">
        <v>41</v>
      </c>
      <c r="U4490" t="s">
        <v>48</v>
      </c>
      <c r="V4490" t="s">
        <v>49</v>
      </c>
      <c r="W4490" t="s">
        <v>24102</v>
      </c>
      <c r="X4490" s="127">
        <v>28997</v>
      </c>
      <c r="Y4490" t="s">
        <v>24103</v>
      </c>
      <c r="Z4490" s="127">
        <v>44256</v>
      </c>
      <c r="AA4490" s="127">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20243</v>
      </c>
      <c r="X4491" s="127">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24104</v>
      </c>
      <c r="S4492" s="194" t="s">
        <v>235</v>
      </c>
      <c r="T4492" t="s">
        <v>102</v>
      </c>
      <c r="U4492" t="s">
        <v>37</v>
      </c>
      <c r="V4492" t="s">
        <v>49</v>
      </c>
      <c r="W4492" t="s">
        <v>24105</v>
      </c>
      <c r="X4492" s="127">
        <v>28636</v>
      </c>
      <c r="Y4492" t="s">
        <v>24106</v>
      </c>
      <c r="Z4492" s="127">
        <v>44197</v>
      </c>
      <c r="AA4492" s="127">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20244</v>
      </c>
      <c r="X4493" s="127">
        <v>21444</v>
      </c>
      <c r="Y4493" t="s">
        <v>4580</v>
      </c>
      <c r="AB4493" t="s">
        <v>38</v>
      </c>
      <c r="AC4493" t="s">
        <v>95</v>
      </c>
      <c r="AD4493" t="s">
        <v>40</v>
      </c>
    </row>
    <row r="4494" spans="1:30" x14ac:dyDescent="0.25">
      <c r="A4494" t="s">
        <v>20245</v>
      </c>
      <c r="B4494" t="s">
        <v>412</v>
      </c>
      <c r="C4494" t="s">
        <v>28</v>
      </c>
      <c r="D4494" t="s">
        <v>29</v>
      </c>
      <c r="E4494" t="s">
        <v>369</v>
      </c>
      <c r="F4494" t="s">
        <v>4536</v>
      </c>
      <c r="G4494" t="s">
        <v>4537</v>
      </c>
      <c r="H4494" t="s">
        <v>6354</v>
      </c>
      <c r="I4494" t="s">
        <v>609</v>
      </c>
      <c r="J4494" t="s">
        <v>20245</v>
      </c>
      <c r="K4494" t="s">
        <v>773</v>
      </c>
      <c r="L4494" t="s">
        <v>6405</v>
      </c>
      <c r="M4494" t="s">
        <v>16105</v>
      </c>
      <c r="N4494" t="s">
        <v>61</v>
      </c>
      <c r="O4494" t="s">
        <v>16096</v>
      </c>
      <c r="P4494" t="s">
        <v>341</v>
      </c>
      <c r="Q4494" t="s">
        <v>273</v>
      </c>
      <c r="R4494" t="s">
        <v>23472</v>
      </c>
      <c r="S4494" s="194" t="s">
        <v>235</v>
      </c>
      <c r="T4494" t="s">
        <v>775</v>
      </c>
      <c r="U4494" t="s">
        <v>776</v>
      </c>
      <c r="V4494" t="s">
        <v>49</v>
      </c>
      <c r="W4494" t="s">
        <v>24107</v>
      </c>
      <c r="X4494" s="127">
        <v>31395</v>
      </c>
      <c r="Y4494" t="s">
        <v>258</v>
      </c>
      <c r="Z4494" s="127">
        <v>44197</v>
      </c>
      <c r="AA4494" s="127">
        <v>44561</v>
      </c>
      <c r="AB4494" t="s">
        <v>119</v>
      </c>
      <c r="AC4494" t="s">
        <v>777</v>
      </c>
      <c r="AD4494" t="s">
        <v>40</v>
      </c>
    </row>
    <row r="4495" spans="1:30" x14ac:dyDescent="0.25">
      <c r="A4495" t="s">
        <v>20246</v>
      </c>
      <c r="B4495" t="s">
        <v>412</v>
      </c>
      <c r="C4495" t="s">
        <v>28</v>
      </c>
      <c r="D4495" t="s">
        <v>29</v>
      </c>
      <c r="E4495" t="s">
        <v>369</v>
      </c>
      <c r="F4495" t="s">
        <v>4536</v>
      </c>
      <c r="G4495" t="s">
        <v>4537</v>
      </c>
      <c r="H4495" t="s">
        <v>6354</v>
      </c>
      <c r="I4495" t="s">
        <v>609</v>
      </c>
      <c r="J4495" t="s">
        <v>20246</v>
      </c>
      <c r="K4495" t="s">
        <v>773</v>
      </c>
      <c r="L4495" t="s">
        <v>6405</v>
      </c>
      <c r="M4495" t="s">
        <v>16110</v>
      </c>
      <c r="N4495" t="s">
        <v>61</v>
      </c>
      <c r="O4495" t="s">
        <v>16111</v>
      </c>
      <c r="P4495" t="s">
        <v>244</v>
      </c>
      <c r="Q4495" t="s">
        <v>897</v>
      </c>
      <c r="R4495" t="s">
        <v>24108</v>
      </c>
      <c r="S4495" s="194" t="s">
        <v>235</v>
      </c>
      <c r="T4495" t="s">
        <v>775</v>
      </c>
      <c r="U4495" t="s">
        <v>776</v>
      </c>
      <c r="V4495" t="s">
        <v>49</v>
      </c>
      <c r="W4495" t="s">
        <v>24109</v>
      </c>
      <c r="X4495" s="127">
        <v>28756</v>
      </c>
      <c r="Y4495" t="s">
        <v>24110</v>
      </c>
      <c r="Z4495" s="127">
        <v>44409</v>
      </c>
      <c r="AA4495" s="127">
        <v>44561</v>
      </c>
      <c r="AB4495" t="s">
        <v>119</v>
      </c>
      <c r="AC4495" t="s">
        <v>777</v>
      </c>
      <c r="AD4495" t="s">
        <v>40</v>
      </c>
    </row>
    <row r="4496" spans="1:30" x14ac:dyDescent="0.25">
      <c r="A4496" t="s">
        <v>20247</v>
      </c>
      <c r="B4496" t="s">
        <v>412</v>
      </c>
      <c r="C4496" t="s">
        <v>28</v>
      </c>
      <c r="D4496" t="s">
        <v>29</v>
      </c>
      <c r="E4496" t="s">
        <v>369</v>
      </c>
      <c r="F4496" t="s">
        <v>4536</v>
      </c>
      <c r="G4496" t="s">
        <v>4537</v>
      </c>
      <c r="H4496" t="s">
        <v>6354</v>
      </c>
      <c r="I4496" t="s">
        <v>609</v>
      </c>
      <c r="J4496" t="s">
        <v>20247</v>
      </c>
      <c r="K4496" t="s">
        <v>773</v>
      </c>
      <c r="L4496" t="s">
        <v>6405</v>
      </c>
      <c r="M4496" t="s">
        <v>16114</v>
      </c>
      <c r="N4496" t="s">
        <v>61</v>
      </c>
      <c r="O4496" t="s">
        <v>16111</v>
      </c>
      <c r="P4496" t="s">
        <v>75</v>
      </c>
      <c r="Q4496" t="s">
        <v>58</v>
      </c>
      <c r="R4496" t="s">
        <v>24111</v>
      </c>
      <c r="S4496" s="194" t="s">
        <v>235</v>
      </c>
      <c r="T4496" t="s">
        <v>775</v>
      </c>
      <c r="U4496" t="s">
        <v>776</v>
      </c>
      <c r="V4496" t="s">
        <v>49</v>
      </c>
      <c r="W4496" t="s">
        <v>24112</v>
      </c>
      <c r="X4496" s="127">
        <v>33748</v>
      </c>
      <c r="Y4496" t="s">
        <v>258</v>
      </c>
      <c r="Z4496" s="127">
        <v>44256</v>
      </c>
      <c r="AA4496" s="127">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19064</v>
      </c>
      <c r="X4497" s="127">
        <v>24860</v>
      </c>
      <c r="Y4497" t="s">
        <v>1787</v>
      </c>
      <c r="Z4497" s="127">
        <v>44197</v>
      </c>
      <c r="AA4497" s="127">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20248</v>
      </c>
      <c r="X4498" s="127">
        <v>25202</v>
      </c>
      <c r="Y4498" t="s">
        <v>20249</v>
      </c>
      <c r="Z4498" s="127">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20250</v>
      </c>
      <c r="X4499" s="127">
        <v>25826</v>
      </c>
      <c r="Y4499" t="s">
        <v>20251</v>
      </c>
      <c r="Z4499" s="127">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24113</v>
      </c>
      <c r="R4500" t="s">
        <v>24114</v>
      </c>
      <c r="S4500" s="194" t="s">
        <v>235</v>
      </c>
      <c r="T4500" t="s">
        <v>64</v>
      </c>
      <c r="U4500" t="s">
        <v>48</v>
      </c>
      <c r="V4500" t="s">
        <v>49</v>
      </c>
      <c r="W4500" t="s">
        <v>24115</v>
      </c>
      <c r="X4500" s="127">
        <v>28200</v>
      </c>
      <c r="Y4500" t="s">
        <v>24116</v>
      </c>
      <c r="Z4500" s="127">
        <v>44256</v>
      </c>
      <c r="AA4500" s="127">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20252</v>
      </c>
      <c r="X4501" s="127">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20253</v>
      </c>
      <c r="X4502" s="127">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20254</v>
      </c>
      <c r="P4503" t="s">
        <v>536</v>
      </c>
      <c r="Q4503" t="s">
        <v>35</v>
      </c>
      <c r="R4503" t="s">
        <v>24117</v>
      </c>
      <c r="S4503" s="194" t="s">
        <v>235</v>
      </c>
      <c r="T4503" t="s">
        <v>64</v>
      </c>
      <c r="U4503" t="s">
        <v>48</v>
      </c>
      <c r="V4503" t="s">
        <v>49</v>
      </c>
      <c r="W4503" t="s">
        <v>24118</v>
      </c>
      <c r="X4503" s="127">
        <v>30967</v>
      </c>
      <c r="Y4503" t="s">
        <v>24119</v>
      </c>
      <c r="Z4503" s="127">
        <v>44256</v>
      </c>
      <c r="AA4503" s="127">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20255</v>
      </c>
      <c r="X4504" s="127">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20256</v>
      </c>
      <c r="X4505" s="127">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20257</v>
      </c>
      <c r="X4506" s="127">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20258</v>
      </c>
      <c r="P4507" t="s">
        <v>598</v>
      </c>
      <c r="Q4507" t="s">
        <v>652</v>
      </c>
      <c r="R4507" t="s">
        <v>319</v>
      </c>
      <c r="S4507" s="194" t="s">
        <v>235</v>
      </c>
      <c r="T4507" t="s">
        <v>64</v>
      </c>
      <c r="U4507" t="s">
        <v>784</v>
      </c>
      <c r="V4507" t="s">
        <v>49</v>
      </c>
      <c r="W4507" t="s">
        <v>24120</v>
      </c>
      <c r="X4507" s="127">
        <v>26604</v>
      </c>
      <c r="Y4507" t="s">
        <v>24121</v>
      </c>
      <c r="Z4507" s="127">
        <v>44256</v>
      </c>
      <c r="AA4507" s="127">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20259</v>
      </c>
      <c r="X4508" s="127">
        <v>24953</v>
      </c>
      <c r="Y4508" t="s">
        <v>4598</v>
      </c>
      <c r="Z4508" s="127">
        <v>44256</v>
      </c>
      <c r="AA4508" s="127">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20260</v>
      </c>
      <c r="X4509" s="127">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20261</v>
      </c>
      <c r="X4510" s="127">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20262</v>
      </c>
      <c r="X4511" s="127">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20263</v>
      </c>
      <c r="P4512" t="s">
        <v>460</v>
      </c>
      <c r="Q4512" t="s">
        <v>126</v>
      </c>
      <c r="R4512" t="s">
        <v>24122</v>
      </c>
      <c r="S4512" s="194" t="s">
        <v>235</v>
      </c>
      <c r="T4512" t="s">
        <v>64</v>
      </c>
      <c r="U4512" t="s">
        <v>784</v>
      </c>
      <c r="V4512" t="s">
        <v>49</v>
      </c>
      <c r="W4512" t="s">
        <v>24123</v>
      </c>
      <c r="X4512" s="127">
        <v>25585</v>
      </c>
      <c r="Y4512" t="s">
        <v>24124</v>
      </c>
      <c r="Z4512" s="127">
        <v>44256</v>
      </c>
      <c r="AA4512" s="127">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20264</v>
      </c>
      <c r="X4513" s="127">
        <v>23602</v>
      </c>
      <c r="Y4513" t="s">
        <v>4588</v>
      </c>
      <c r="Z4513" s="127">
        <v>44256</v>
      </c>
      <c r="AA4513" s="127">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20265</v>
      </c>
      <c r="X4514" s="127">
        <v>26752</v>
      </c>
      <c r="Y4514" t="s">
        <v>4600</v>
      </c>
      <c r="Z4514" s="127">
        <v>44256</v>
      </c>
      <c r="AA4514" s="127">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20266</v>
      </c>
      <c r="P4515" t="s">
        <v>598</v>
      </c>
      <c r="Q4515" t="s">
        <v>652</v>
      </c>
      <c r="R4515" t="s">
        <v>319</v>
      </c>
      <c r="S4515" s="194" t="s">
        <v>235</v>
      </c>
      <c r="T4515" t="s">
        <v>64</v>
      </c>
      <c r="U4515" t="s">
        <v>784</v>
      </c>
      <c r="V4515" t="s">
        <v>49</v>
      </c>
      <c r="W4515" t="s">
        <v>24120</v>
      </c>
      <c r="X4515" s="127">
        <v>26604</v>
      </c>
      <c r="Y4515" t="s">
        <v>24121</v>
      </c>
      <c r="Z4515" s="127">
        <v>44256</v>
      </c>
      <c r="AA4515" s="127">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94" t="s">
        <v>235</v>
      </c>
      <c r="T4516" t="s">
        <v>64</v>
      </c>
      <c r="U4516" t="s">
        <v>48</v>
      </c>
      <c r="V4516" t="s">
        <v>49</v>
      </c>
      <c r="W4516" t="s">
        <v>24125</v>
      </c>
      <c r="X4516" s="127">
        <v>27100</v>
      </c>
      <c r="Y4516" t="s">
        <v>24126</v>
      </c>
      <c r="Z4516" s="127">
        <v>44256</v>
      </c>
      <c r="AA4516" s="127">
        <v>44561</v>
      </c>
      <c r="AB4516" t="s">
        <v>38</v>
      </c>
      <c r="AC4516" t="s">
        <v>6628</v>
      </c>
      <c r="AD4516" t="s">
        <v>40</v>
      </c>
    </row>
    <row r="4517" spans="1:30" x14ac:dyDescent="0.25">
      <c r="A4517" t="s">
        <v>20267</v>
      </c>
      <c r="B4517" t="s">
        <v>410</v>
      </c>
      <c r="C4517" t="s">
        <v>28</v>
      </c>
      <c r="D4517" t="s">
        <v>29</v>
      </c>
      <c r="E4517" t="s">
        <v>369</v>
      </c>
      <c r="F4517" t="s">
        <v>4581</v>
      </c>
      <c r="G4517" t="s">
        <v>4582</v>
      </c>
      <c r="H4517" t="s">
        <v>6354</v>
      </c>
      <c r="I4517" t="s">
        <v>6218</v>
      </c>
      <c r="J4517" t="s">
        <v>20267</v>
      </c>
      <c r="K4517" t="s">
        <v>31</v>
      </c>
      <c r="L4517" t="s">
        <v>31</v>
      </c>
      <c r="M4517" t="s">
        <v>42</v>
      </c>
      <c r="N4517" t="s">
        <v>61</v>
      </c>
      <c r="O4517" t="s">
        <v>18690</v>
      </c>
      <c r="P4517" t="s">
        <v>460</v>
      </c>
      <c r="Q4517" t="s">
        <v>126</v>
      </c>
      <c r="R4517" t="s">
        <v>24122</v>
      </c>
      <c r="S4517" s="194" t="s">
        <v>235</v>
      </c>
      <c r="T4517" t="s">
        <v>64</v>
      </c>
      <c r="U4517" t="s">
        <v>6498</v>
      </c>
      <c r="V4517" t="s">
        <v>49</v>
      </c>
      <c r="W4517" t="s">
        <v>24123</v>
      </c>
      <c r="X4517" s="127">
        <v>25585</v>
      </c>
      <c r="Y4517" t="s">
        <v>24124</v>
      </c>
      <c r="Z4517" s="127">
        <v>44256</v>
      </c>
      <c r="AA4517" s="127">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94" t="s">
        <v>235</v>
      </c>
      <c r="T4518" t="s">
        <v>41</v>
      </c>
      <c r="U4518" t="s">
        <v>48</v>
      </c>
      <c r="V4518" t="s">
        <v>49</v>
      </c>
      <c r="W4518" t="s">
        <v>24127</v>
      </c>
      <c r="X4518" s="127">
        <v>26832</v>
      </c>
      <c r="Y4518" t="s">
        <v>24128</v>
      </c>
      <c r="Z4518" s="127">
        <v>44256</v>
      </c>
      <c r="AA4518" s="127">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20268</v>
      </c>
      <c r="X4519" s="127">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20269</v>
      </c>
      <c r="X4520" s="127">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20270</v>
      </c>
      <c r="X4521" s="127">
        <v>23329</v>
      </c>
      <c r="Y4521" t="s">
        <v>4620</v>
      </c>
      <c r="AB4521" t="s">
        <v>38</v>
      </c>
      <c r="AC4521" t="s">
        <v>95</v>
      </c>
      <c r="AD4521" t="s">
        <v>40</v>
      </c>
    </row>
    <row r="4522" spans="1:30" x14ac:dyDescent="0.25">
      <c r="A4522" t="s">
        <v>20271</v>
      </c>
      <c r="B4522" t="s">
        <v>410</v>
      </c>
      <c r="C4522" t="s">
        <v>28</v>
      </c>
      <c r="D4522" t="s">
        <v>29</v>
      </c>
      <c r="E4522" t="s">
        <v>369</v>
      </c>
      <c r="F4522" t="s">
        <v>4581</v>
      </c>
      <c r="G4522" t="s">
        <v>4582</v>
      </c>
      <c r="H4522" t="s">
        <v>6354</v>
      </c>
      <c r="I4522" t="s">
        <v>6218</v>
      </c>
      <c r="J4522" t="s">
        <v>20271</v>
      </c>
      <c r="K4522" t="s">
        <v>773</v>
      </c>
      <c r="L4522" t="s">
        <v>6405</v>
      </c>
      <c r="M4522" t="s">
        <v>16105</v>
      </c>
      <c r="N4522" t="s">
        <v>61</v>
      </c>
      <c r="O4522" t="s">
        <v>16096</v>
      </c>
      <c r="P4522" t="s">
        <v>885</v>
      </c>
      <c r="Q4522" t="s">
        <v>219</v>
      </c>
      <c r="R4522" t="s">
        <v>24129</v>
      </c>
      <c r="S4522" s="194" t="s">
        <v>235</v>
      </c>
      <c r="T4522" t="s">
        <v>775</v>
      </c>
      <c r="U4522" t="s">
        <v>776</v>
      </c>
      <c r="V4522" t="s">
        <v>49</v>
      </c>
      <c r="W4522" t="s">
        <v>24130</v>
      </c>
      <c r="X4522" s="127">
        <v>21506</v>
      </c>
      <c r="Y4522" t="s">
        <v>258</v>
      </c>
      <c r="Z4522" s="127">
        <v>44197</v>
      </c>
      <c r="AA4522" s="127">
        <v>44561</v>
      </c>
      <c r="AB4522" t="s">
        <v>119</v>
      </c>
      <c r="AC4522" t="s">
        <v>777</v>
      </c>
      <c r="AD4522" t="s">
        <v>40</v>
      </c>
    </row>
    <row r="4523" spans="1:30" x14ac:dyDescent="0.25">
      <c r="A4523" t="s">
        <v>20272</v>
      </c>
      <c r="B4523" t="s">
        <v>410</v>
      </c>
      <c r="C4523" t="s">
        <v>28</v>
      </c>
      <c r="D4523" t="s">
        <v>29</v>
      </c>
      <c r="E4523" t="s">
        <v>369</v>
      </c>
      <c r="F4523" t="s">
        <v>4581</v>
      </c>
      <c r="G4523" t="s">
        <v>4582</v>
      </c>
      <c r="H4523" t="s">
        <v>6354</v>
      </c>
      <c r="I4523" t="s">
        <v>6218</v>
      </c>
      <c r="J4523" t="s">
        <v>20272</v>
      </c>
      <c r="K4523" t="s">
        <v>773</v>
      </c>
      <c r="L4523" t="s">
        <v>6405</v>
      </c>
      <c r="M4523" t="s">
        <v>16110</v>
      </c>
      <c r="N4523" t="s">
        <v>61</v>
      </c>
      <c r="O4523" t="s">
        <v>16111</v>
      </c>
      <c r="P4523" t="s">
        <v>131</v>
      </c>
      <c r="Q4523" t="s">
        <v>75</v>
      </c>
      <c r="R4523" t="s">
        <v>24131</v>
      </c>
      <c r="S4523" s="194" t="s">
        <v>235</v>
      </c>
      <c r="T4523" t="s">
        <v>775</v>
      </c>
      <c r="U4523" t="s">
        <v>776</v>
      </c>
      <c r="V4523" t="s">
        <v>49</v>
      </c>
      <c r="W4523" t="s">
        <v>24132</v>
      </c>
      <c r="X4523" s="127">
        <v>32951</v>
      </c>
      <c r="Y4523" t="s">
        <v>24133</v>
      </c>
      <c r="Z4523" s="127">
        <v>44410</v>
      </c>
      <c r="AA4523" s="127">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20273</v>
      </c>
      <c r="X4524" s="127">
        <v>27485</v>
      </c>
      <c r="Y4524" t="s">
        <v>15985</v>
      </c>
      <c r="Z4524" s="127">
        <v>42064</v>
      </c>
      <c r="AA4524" s="127">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20274</v>
      </c>
      <c r="X4525" s="127">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23863</v>
      </c>
      <c r="R4526" t="s">
        <v>24134</v>
      </c>
      <c r="S4526" s="194" t="s">
        <v>235</v>
      </c>
      <c r="T4526" t="s">
        <v>64</v>
      </c>
      <c r="U4526" t="s">
        <v>48</v>
      </c>
      <c r="V4526" t="s">
        <v>49</v>
      </c>
      <c r="W4526" t="s">
        <v>24135</v>
      </c>
      <c r="X4526" s="127">
        <v>28658</v>
      </c>
      <c r="Y4526" t="s">
        <v>24136</v>
      </c>
      <c r="Z4526" s="127">
        <v>44256</v>
      </c>
      <c r="AA4526" s="127">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94" t="s">
        <v>235</v>
      </c>
      <c r="T4527" t="s">
        <v>64</v>
      </c>
      <c r="U4527" t="s">
        <v>48</v>
      </c>
      <c r="V4527" t="s">
        <v>49</v>
      </c>
      <c r="W4527" t="s">
        <v>24137</v>
      </c>
      <c r="X4527" s="127">
        <v>31304</v>
      </c>
      <c r="Y4527" t="s">
        <v>24138</v>
      </c>
      <c r="Z4527" s="127">
        <v>44256</v>
      </c>
      <c r="AA4527" s="127">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20275</v>
      </c>
      <c r="X4528" s="127">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24139</v>
      </c>
      <c r="Q4529" t="s">
        <v>416</v>
      </c>
      <c r="R4529" t="s">
        <v>24140</v>
      </c>
      <c r="S4529" s="194" t="s">
        <v>235</v>
      </c>
      <c r="T4529" t="s">
        <v>64</v>
      </c>
      <c r="U4529" t="s">
        <v>48</v>
      </c>
      <c r="V4529" t="s">
        <v>49</v>
      </c>
      <c r="W4529" t="s">
        <v>24141</v>
      </c>
      <c r="X4529" s="127">
        <v>29567</v>
      </c>
      <c r="Y4529" t="s">
        <v>24142</v>
      </c>
      <c r="Z4529" s="127">
        <v>44256</v>
      </c>
      <c r="AA4529" s="127">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24143</v>
      </c>
      <c r="S4530" s="194" t="s">
        <v>235</v>
      </c>
      <c r="T4530" t="s">
        <v>64</v>
      </c>
      <c r="U4530" t="s">
        <v>48</v>
      </c>
      <c r="V4530" t="s">
        <v>49</v>
      </c>
      <c r="W4530" t="s">
        <v>24144</v>
      </c>
      <c r="X4530" s="127">
        <v>30940</v>
      </c>
      <c r="Y4530" t="s">
        <v>24145</v>
      </c>
      <c r="Z4530" s="127">
        <v>44256</v>
      </c>
      <c r="AA4530" s="127">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20276</v>
      </c>
      <c r="X4531" s="127">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20277</v>
      </c>
      <c r="X4532" s="127">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20278</v>
      </c>
      <c r="X4533" s="127">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20279</v>
      </c>
      <c r="X4534" s="127">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20280</v>
      </c>
      <c r="X4535" s="127">
        <v>26210</v>
      </c>
      <c r="Y4535" t="s">
        <v>4657</v>
      </c>
      <c r="AB4535" t="s">
        <v>38</v>
      </c>
      <c r="AC4535" t="s">
        <v>39</v>
      </c>
      <c r="AD4535" t="s">
        <v>40</v>
      </c>
    </row>
    <row r="4536" spans="1:30" x14ac:dyDescent="0.25">
      <c r="A4536" t="s">
        <v>20281</v>
      </c>
      <c r="B4536" t="s">
        <v>415</v>
      </c>
      <c r="C4536" t="s">
        <v>28</v>
      </c>
      <c r="D4536" t="s">
        <v>29</v>
      </c>
      <c r="E4536" t="s">
        <v>368</v>
      </c>
      <c r="F4536" t="s">
        <v>4629</v>
      </c>
      <c r="G4536" t="s">
        <v>4630</v>
      </c>
      <c r="H4536" t="s">
        <v>6354</v>
      </c>
      <c r="I4536" t="s">
        <v>6154</v>
      </c>
      <c r="J4536" t="s">
        <v>20281</v>
      </c>
      <c r="K4536" t="s">
        <v>31</v>
      </c>
      <c r="L4536" t="s">
        <v>31</v>
      </c>
      <c r="M4536" t="s">
        <v>42</v>
      </c>
      <c r="N4536" t="s">
        <v>61</v>
      </c>
      <c r="O4536" t="s">
        <v>18690</v>
      </c>
      <c r="P4536" t="s">
        <v>75</v>
      </c>
      <c r="Q4536" t="s">
        <v>663</v>
      </c>
      <c r="R4536" t="s">
        <v>24146</v>
      </c>
      <c r="S4536" s="194" t="s">
        <v>235</v>
      </c>
      <c r="T4536" t="s">
        <v>64</v>
      </c>
      <c r="U4536" t="s">
        <v>5879</v>
      </c>
      <c r="V4536" t="s">
        <v>49</v>
      </c>
      <c r="W4536" t="s">
        <v>24147</v>
      </c>
      <c r="X4536" s="127">
        <v>26773</v>
      </c>
      <c r="Y4536" t="s">
        <v>24148</v>
      </c>
      <c r="Z4536" s="127">
        <v>44256</v>
      </c>
      <c r="AA4536" s="127">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24149</v>
      </c>
      <c r="S4537" s="194" t="s">
        <v>235</v>
      </c>
      <c r="T4537" t="s">
        <v>41</v>
      </c>
      <c r="U4537" t="s">
        <v>48</v>
      </c>
      <c r="V4537" t="s">
        <v>49</v>
      </c>
      <c r="W4537" t="s">
        <v>24150</v>
      </c>
      <c r="X4537" s="127">
        <v>29041</v>
      </c>
      <c r="Y4537" t="s">
        <v>24151</v>
      </c>
      <c r="Z4537" s="127">
        <v>44256</v>
      </c>
      <c r="AA4537" s="127">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24152</v>
      </c>
      <c r="S4538" s="194" t="s">
        <v>235</v>
      </c>
      <c r="T4538" t="s">
        <v>192</v>
      </c>
      <c r="U4538" t="s">
        <v>37</v>
      </c>
      <c r="V4538" t="s">
        <v>49</v>
      </c>
      <c r="W4538" t="s">
        <v>24153</v>
      </c>
      <c r="X4538" s="127">
        <v>30827</v>
      </c>
      <c r="Y4538" t="s">
        <v>24154</v>
      </c>
      <c r="Z4538" s="127">
        <v>44197</v>
      </c>
      <c r="AA4538" s="127">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24155</v>
      </c>
      <c r="S4539" s="194" t="s">
        <v>235</v>
      </c>
      <c r="T4539" t="s">
        <v>102</v>
      </c>
      <c r="U4539" t="s">
        <v>37</v>
      </c>
      <c r="V4539" t="s">
        <v>49</v>
      </c>
      <c r="W4539" t="s">
        <v>24156</v>
      </c>
      <c r="X4539" s="127">
        <v>27281</v>
      </c>
      <c r="Y4539" t="s">
        <v>24157</v>
      </c>
      <c r="Z4539" s="127">
        <v>44197</v>
      </c>
      <c r="AA4539" s="127">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20282</v>
      </c>
      <c r="X4540" s="127">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20283</v>
      </c>
      <c r="X4541" s="127">
        <v>27025</v>
      </c>
      <c r="Y4541" t="s">
        <v>4669</v>
      </c>
      <c r="AB4541" t="s">
        <v>38</v>
      </c>
      <c r="AC4541" t="s">
        <v>95</v>
      </c>
      <c r="AD4541" t="s">
        <v>40</v>
      </c>
    </row>
    <row r="4542" spans="1:30" x14ac:dyDescent="0.25">
      <c r="A4542" t="s">
        <v>20284</v>
      </c>
      <c r="B4542" t="s">
        <v>415</v>
      </c>
      <c r="C4542" t="s">
        <v>28</v>
      </c>
      <c r="D4542" t="s">
        <v>29</v>
      </c>
      <c r="E4542" t="s">
        <v>368</v>
      </c>
      <c r="F4542" t="s">
        <v>4629</v>
      </c>
      <c r="G4542" t="s">
        <v>4630</v>
      </c>
      <c r="H4542" t="s">
        <v>6354</v>
      </c>
      <c r="I4542" t="s">
        <v>6154</v>
      </c>
      <c r="J4542" t="s">
        <v>20284</v>
      </c>
      <c r="K4542" t="s">
        <v>773</v>
      </c>
      <c r="L4542" t="s">
        <v>6405</v>
      </c>
      <c r="M4542" t="s">
        <v>16105</v>
      </c>
      <c r="N4542" t="s">
        <v>61</v>
      </c>
      <c r="O4542" t="s">
        <v>16096</v>
      </c>
      <c r="P4542" t="s">
        <v>126</v>
      </c>
      <c r="Q4542" t="s">
        <v>76</v>
      </c>
      <c r="R4542" t="s">
        <v>24158</v>
      </c>
      <c r="S4542" s="194" t="s">
        <v>235</v>
      </c>
      <c r="T4542" t="s">
        <v>775</v>
      </c>
      <c r="U4542" t="s">
        <v>776</v>
      </c>
      <c r="V4542" t="s">
        <v>49</v>
      </c>
      <c r="W4542" t="s">
        <v>24159</v>
      </c>
      <c r="X4542" s="127">
        <v>27425</v>
      </c>
      <c r="Y4542" t="s">
        <v>258</v>
      </c>
      <c r="Z4542" s="127">
        <v>44197</v>
      </c>
      <c r="AA4542" s="127">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20285</v>
      </c>
      <c r="X4543" s="127">
        <v>24607</v>
      </c>
      <c r="Y4543" t="s">
        <v>4673</v>
      </c>
      <c r="Z4543" s="127">
        <v>43374</v>
      </c>
      <c r="AA4543" s="127">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20286</v>
      </c>
      <c r="P4544" t="s">
        <v>133</v>
      </c>
      <c r="Q4544" t="s">
        <v>106</v>
      </c>
      <c r="R4544" t="s">
        <v>24160</v>
      </c>
      <c r="S4544" s="194" t="s">
        <v>235</v>
      </c>
      <c r="T4544" t="s">
        <v>64</v>
      </c>
      <c r="U4544" t="s">
        <v>784</v>
      </c>
      <c r="V4544" t="s">
        <v>49</v>
      </c>
      <c r="W4544" t="s">
        <v>24161</v>
      </c>
      <c r="X4544" s="127">
        <v>27997</v>
      </c>
      <c r="Y4544" t="s">
        <v>24162</v>
      </c>
      <c r="Z4544" s="127">
        <v>44256</v>
      </c>
      <c r="AA4544" s="127">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20287</v>
      </c>
      <c r="X4545" s="127">
        <v>23280</v>
      </c>
      <c r="Y4545" t="s">
        <v>4676</v>
      </c>
      <c r="Z4545" s="127">
        <v>44256</v>
      </c>
      <c r="AA4545" s="127">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24163</v>
      </c>
      <c r="S4546" s="194" t="s">
        <v>235</v>
      </c>
      <c r="T4546" t="s">
        <v>64</v>
      </c>
      <c r="U4546" t="s">
        <v>48</v>
      </c>
      <c r="V4546" t="s">
        <v>49</v>
      </c>
      <c r="W4546" t="s">
        <v>24164</v>
      </c>
      <c r="X4546" s="127">
        <v>28984</v>
      </c>
      <c r="Y4546" t="s">
        <v>24165</v>
      </c>
      <c r="Z4546" s="127">
        <v>44256</v>
      </c>
      <c r="AA4546" s="127">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20290</v>
      </c>
      <c r="S4547" t="str">
        <f t="shared" si="66"/>
        <v>LEON TICONA, GLADYS HELIODORA</v>
      </c>
      <c r="T4547" t="s">
        <v>47</v>
      </c>
      <c r="U4547" t="s">
        <v>48</v>
      </c>
      <c r="V4547" t="s">
        <v>49</v>
      </c>
      <c r="W4547" t="s">
        <v>20288</v>
      </c>
      <c r="X4547" s="127">
        <v>23926</v>
      </c>
      <c r="Y4547" t="s">
        <v>20289</v>
      </c>
      <c r="Z4547" s="127">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20291</v>
      </c>
      <c r="P4548" t="s">
        <v>75</v>
      </c>
      <c r="Q4548" t="s">
        <v>317</v>
      </c>
      <c r="R4548" t="s">
        <v>2526</v>
      </c>
      <c r="S4548" s="194" t="s">
        <v>235</v>
      </c>
      <c r="T4548" t="s">
        <v>64</v>
      </c>
      <c r="U4548" t="s">
        <v>784</v>
      </c>
      <c r="V4548" t="s">
        <v>49</v>
      </c>
      <c r="W4548" t="s">
        <v>24166</v>
      </c>
      <c r="X4548" s="127">
        <v>30651</v>
      </c>
      <c r="Y4548" t="s">
        <v>24167</v>
      </c>
      <c r="Z4548" s="127">
        <v>44256</v>
      </c>
      <c r="AA4548" s="127">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20292</v>
      </c>
      <c r="X4549" s="127">
        <v>24011</v>
      </c>
      <c r="Y4549" t="s">
        <v>4682</v>
      </c>
      <c r="Z4549" s="127">
        <v>44256</v>
      </c>
      <c r="AA4549" s="127">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20293</v>
      </c>
      <c r="P4550" t="s">
        <v>538</v>
      </c>
      <c r="Q4550" t="s">
        <v>159</v>
      </c>
      <c r="R4550" t="s">
        <v>24168</v>
      </c>
      <c r="S4550" s="194" t="s">
        <v>235</v>
      </c>
      <c r="T4550" t="s">
        <v>64</v>
      </c>
      <c r="U4550" t="s">
        <v>48</v>
      </c>
      <c r="V4550" t="s">
        <v>49</v>
      </c>
      <c r="W4550" t="s">
        <v>24169</v>
      </c>
      <c r="X4550" s="127">
        <v>30456</v>
      </c>
      <c r="Y4550" t="s">
        <v>24170</v>
      </c>
      <c r="Z4550" s="127">
        <v>44256</v>
      </c>
      <c r="AA4550" s="127">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24171</v>
      </c>
      <c r="S4551" s="194" t="s">
        <v>235</v>
      </c>
      <c r="T4551" t="s">
        <v>64</v>
      </c>
      <c r="U4551" t="s">
        <v>48</v>
      </c>
      <c r="V4551" t="s">
        <v>49</v>
      </c>
      <c r="W4551" t="s">
        <v>24172</v>
      </c>
      <c r="X4551" s="127">
        <v>33154</v>
      </c>
      <c r="Y4551" t="s">
        <v>24173</v>
      </c>
      <c r="Z4551" s="127">
        <v>44323</v>
      </c>
      <c r="AA4551" s="127">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20294</v>
      </c>
      <c r="X4552" s="127">
        <v>25079</v>
      </c>
      <c r="Y4552" t="s">
        <v>4690</v>
      </c>
      <c r="Z4552" s="127">
        <v>44256</v>
      </c>
      <c r="AA4552" s="127">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20295</v>
      </c>
      <c r="P4553" t="s">
        <v>728</v>
      </c>
      <c r="Q4553" t="s">
        <v>238</v>
      </c>
      <c r="R4553" t="s">
        <v>24174</v>
      </c>
      <c r="S4553" s="194" t="s">
        <v>235</v>
      </c>
      <c r="T4553" t="s">
        <v>64</v>
      </c>
      <c r="U4553" t="s">
        <v>784</v>
      </c>
      <c r="V4553" t="s">
        <v>49</v>
      </c>
      <c r="W4553" t="s">
        <v>24175</v>
      </c>
      <c r="X4553" s="127">
        <v>32377</v>
      </c>
      <c r="Y4553" t="s">
        <v>24176</v>
      </c>
      <c r="Z4553" s="127">
        <v>44256</v>
      </c>
      <c r="AA4553" s="127">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20296</v>
      </c>
      <c r="X4554" s="127">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20297</v>
      </c>
      <c r="X4555" s="127">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20298</v>
      </c>
      <c r="X4556" s="127">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20299</v>
      </c>
      <c r="X4557" s="127">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20300</v>
      </c>
      <c r="P4558" t="s">
        <v>24177</v>
      </c>
      <c r="Q4558" t="s">
        <v>106</v>
      </c>
      <c r="R4558" t="s">
        <v>24178</v>
      </c>
      <c r="S4558" s="194" t="s">
        <v>235</v>
      </c>
      <c r="T4558" t="s">
        <v>64</v>
      </c>
      <c r="U4558" t="s">
        <v>48</v>
      </c>
      <c r="V4558" t="s">
        <v>49</v>
      </c>
      <c r="W4558" t="s">
        <v>24179</v>
      </c>
      <c r="X4558" s="127">
        <v>30657</v>
      </c>
      <c r="Y4558" t="s">
        <v>24180</v>
      </c>
      <c r="Z4558" s="127">
        <v>44323</v>
      </c>
      <c r="AA4558" s="127">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20301</v>
      </c>
      <c r="X4559" s="127">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20302</v>
      </c>
      <c r="X4560" s="127">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20303</v>
      </c>
      <c r="X4561" s="127">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20304</v>
      </c>
      <c r="X4562" s="127">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20305</v>
      </c>
      <c r="X4563" s="127">
        <v>24930</v>
      </c>
      <c r="Y4563" t="s">
        <v>20306</v>
      </c>
      <c r="Z4563" s="127">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20307</v>
      </c>
      <c r="X4564" s="127">
        <v>27372</v>
      </c>
      <c r="Y4564" t="s">
        <v>4714</v>
      </c>
      <c r="AB4564" t="s">
        <v>38</v>
      </c>
      <c r="AC4564" t="s">
        <v>39</v>
      </c>
      <c r="AD4564" t="s">
        <v>40</v>
      </c>
    </row>
    <row r="4565" spans="1:30" x14ac:dyDescent="0.25">
      <c r="A4565" t="s">
        <v>20308</v>
      </c>
      <c r="B4565" t="s">
        <v>415</v>
      </c>
      <c r="C4565" t="s">
        <v>28</v>
      </c>
      <c r="D4565" t="s">
        <v>29</v>
      </c>
      <c r="E4565" t="s">
        <v>369</v>
      </c>
      <c r="F4565" t="s">
        <v>4670</v>
      </c>
      <c r="G4565" t="s">
        <v>4671</v>
      </c>
      <c r="H4565" t="s">
        <v>6354</v>
      </c>
      <c r="I4565" t="s">
        <v>6155</v>
      </c>
      <c r="J4565" t="s">
        <v>20308</v>
      </c>
      <c r="K4565" t="s">
        <v>31</v>
      </c>
      <c r="L4565" t="s">
        <v>31</v>
      </c>
      <c r="M4565" t="s">
        <v>42</v>
      </c>
      <c r="N4565" t="s">
        <v>61</v>
      </c>
      <c r="O4565" t="s">
        <v>18690</v>
      </c>
      <c r="P4565" t="s">
        <v>159</v>
      </c>
      <c r="Q4565" t="s">
        <v>498</v>
      </c>
      <c r="R4565" t="s">
        <v>725</v>
      </c>
      <c r="S4565" s="194" t="s">
        <v>235</v>
      </c>
      <c r="T4565" t="s">
        <v>64</v>
      </c>
      <c r="U4565" t="s">
        <v>860</v>
      </c>
      <c r="V4565" t="s">
        <v>49</v>
      </c>
      <c r="W4565" t="s">
        <v>24181</v>
      </c>
      <c r="X4565" s="127">
        <v>24970</v>
      </c>
      <c r="Y4565" t="s">
        <v>24182</v>
      </c>
      <c r="Z4565" s="127">
        <v>44256</v>
      </c>
      <c r="AA4565" s="127">
        <v>44561</v>
      </c>
      <c r="AB4565" t="s">
        <v>2185</v>
      </c>
      <c r="AC4565" t="s">
        <v>6628</v>
      </c>
      <c r="AD4565" t="s">
        <v>40</v>
      </c>
    </row>
    <row r="4566" spans="1:30" x14ac:dyDescent="0.25">
      <c r="A4566" t="s">
        <v>20309</v>
      </c>
      <c r="B4566" t="s">
        <v>415</v>
      </c>
      <c r="C4566" t="s">
        <v>28</v>
      </c>
      <c r="D4566" t="s">
        <v>29</v>
      </c>
      <c r="E4566" t="s">
        <v>369</v>
      </c>
      <c r="F4566" t="s">
        <v>4670</v>
      </c>
      <c r="G4566" t="s">
        <v>4671</v>
      </c>
      <c r="H4566" t="s">
        <v>6354</v>
      </c>
      <c r="I4566" t="s">
        <v>6155</v>
      </c>
      <c r="J4566" t="s">
        <v>20309</v>
      </c>
      <c r="K4566" t="s">
        <v>31</v>
      </c>
      <c r="L4566" t="s">
        <v>31</v>
      </c>
      <c r="M4566" t="s">
        <v>42</v>
      </c>
      <c r="N4566" t="s">
        <v>61</v>
      </c>
      <c r="O4566" t="s">
        <v>18690</v>
      </c>
      <c r="P4566" t="s">
        <v>972</v>
      </c>
      <c r="Q4566" t="s">
        <v>754</v>
      </c>
      <c r="R4566" t="s">
        <v>24183</v>
      </c>
      <c r="S4566" s="194" t="s">
        <v>235</v>
      </c>
      <c r="T4566" t="s">
        <v>64</v>
      </c>
      <c r="U4566" t="s">
        <v>860</v>
      </c>
      <c r="V4566" t="s">
        <v>49</v>
      </c>
      <c r="W4566" t="s">
        <v>24184</v>
      </c>
      <c r="X4566" s="127">
        <v>32383</v>
      </c>
      <c r="Y4566" t="s">
        <v>24185</v>
      </c>
      <c r="Z4566" s="127">
        <v>44256</v>
      </c>
      <c r="AA4566" s="127">
        <v>44561</v>
      </c>
      <c r="AB4566" t="s">
        <v>2185</v>
      </c>
      <c r="AC4566" t="s">
        <v>6628</v>
      </c>
      <c r="AD4566" t="s">
        <v>40</v>
      </c>
    </row>
    <row r="4567" spans="1:30" x14ac:dyDescent="0.25">
      <c r="A4567" t="s">
        <v>20310</v>
      </c>
      <c r="B4567" t="s">
        <v>415</v>
      </c>
      <c r="C4567" t="s">
        <v>28</v>
      </c>
      <c r="D4567" t="s">
        <v>29</v>
      </c>
      <c r="E4567" t="s">
        <v>369</v>
      </c>
      <c r="F4567" t="s">
        <v>4670</v>
      </c>
      <c r="G4567" t="s">
        <v>4671</v>
      </c>
      <c r="H4567" t="s">
        <v>6354</v>
      </c>
      <c r="I4567" t="s">
        <v>6155</v>
      </c>
      <c r="J4567" t="s">
        <v>20310</v>
      </c>
      <c r="K4567" t="s">
        <v>31</v>
      </c>
      <c r="L4567" t="s">
        <v>31</v>
      </c>
      <c r="M4567" t="s">
        <v>42</v>
      </c>
      <c r="N4567" t="s">
        <v>61</v>
      </c>
      <c r="O4567" t="s">
        <v>18690</v>
      </c>
      <c r="P4567" t="s">
        <v>693</v>
      </c>
      <c r="Q4567" t="s">
        <v>194</v>
      </c>
      <c r="R4567" t="s">
        <v>1022</v>
      </c>
      <c r="S4567" s="194" t="s">
        <v>235</v>
      </c>
      <c r="T4567" t="s">
        <v>64</v>
      </c>
      <c r="U4567" t="s">
        <v>860</v>
      </c>
      <c r="V4567" t="s">
        <v>49</v>
      </c>
      <c r="W4567" t="s">
        <v>24186</v>
      </c>
      <c r="X4567" s="127">
        <v>26179</v>
      </c>
      <c r="Y4567" t="s">
        <v>24187</v>
      </c>
      <c r="Z4567" s="127">
        <v>44256</v>
      </c>
      <c r="AA4567" s="127">
        <v>44561</v>
      </c>
      <c r="AB4567" t="s">
        <v>2185</v>
      </c>
      <c r="AC4567" t="s">
        <v>6628</v>
      </c>
      <c r="AD4567" t="s">
        <v>40</v>
      </c>
    </row>
    <row r="4568" spans="1:30" x14ac:dyDescent="0.25">
      <c r="A4568" t="s">
        <v>20311</v>
      </c>
      <c r="B4568" t="s">
        <v>415</v>
      </c>
      <c r="C4568" t="s">
        <v>28</v>
      </c>
      <c r="D4568" t="s">
        <v>29</v>
      </c>
      <c r="E4568" t="s">
        <v>369</v>
      </c>
      <c r="F4568" t="s">
        <v>4670</v>
      </c>
      <c r="G4568" t="s">
        <v>4671</v>
      </c>
      <c r="H4568" t="s">
        <v>6354</v>
      </c>
      <c r="I4568" t="s">
        <v>6155</v>
      </c>
      <c r="J4568" t="s">
        <v>20311</v>
      </c>
      <c r="K4568" t="s">
        <v>31</v>
      </c>
      <c r="L4568" t="s">
        <v>31</v>
      </c>
      <c r="M4568" t="s">
        <v>42</v>
      </c>
      <c r="N4568" t="s">
        <v>61</v>
      </c>
      <c r="O4568" t="s">
        <v>18690</v>
      </c>
      <c r="P4568" t="s">
        <v>133</v>
      </c>
      <c r="Q4568" t="s">
        <v>106</v>
      </c>
      <c r="R4568" t="s">
        <v>24160</v>
      </c>
      <c r="S4568" s="194" t="s">
        <v>235</v>
      </c>
      <c r="T4568" t="s">
        <v>64</v>
      </c>
      <c r="U4568" t="s">
        <v>784</v>
      </c>
      <c r="V4568" t="s">
        <v>49</v>
      </c>
      <c r="W4568" t="s">
        <v>24161</v>
      </c>
      <c r="X4568" s="127">
        <v>27997</v>
      </c>
      <c r="Y4568" t="s">
        <v>24162</v>
      </c>
      <c r="Z4568" s="127">
        <v>44256</v>
      </c>
      <c r="AA4568" s="127">
        <v>44561</v>
      </c>
      <c r="AB4568" t="s">
        <v>2185</v>
      </c>
      <c r="AC4568" t="s">
        <v>6628</v>
      </c>
      <c r="AD4568" t="s">
        <v>40</v>
      </c>
    </row>
    <row r="4569" spans="1:30" x14ac:dyDescent="0.25">
      <c r="A4569" t="s">
        <v>20312</v>
      </c>
      <c r="B4569" t="s">
        <v>415</v>
      </c>
      <c r="C4569" t="s">
        <v>28</v>
      </c>
      <c r="D4569" t="s">
        <v>29</v>
      </c>
      <c r="E4569" t="s">
        <v>369</v>
      </c>
      <c r="F4569" t="s">
        <v>4670</v>
      </c>
      <c r="G4569" t="s">
        <v>4671</v>
      </c>
      <c r="H4569" t="s">
        <v>6354</v>
      </c>
      <c r="I4569" t="s">
        <v>6155</v>
      </c>
      <c r="J4569" t="s">
        <v>20312</v>
      </c>
      <c r="K4569" t="s">
        <v>31</v>
      </c>
      <c r="L4569" t="s">
        <v>31</v>
      </c>
      <c r="M4569" t="s">
        <v>42</v>
      </c>
      <c r="N4569" t="s">
        <v>61</v>
      </c>
      <c r="O4569" t="s">
        <v>18690</v>
      </c>
      <c r="P4569" t="s">
        <v>728</v>
      </c>
      <c r="Q4569" t="s">
        <v>238</v>
      </c>
      <c r="R4569" t="s">
        <v>24174</v>
      </c>
      <c r="S4569" s="194" t="s">
        <v>235</v>
      </c>
      <c r="T4569" t="s">
        <v>64</v>
      </c>
      <c r="U4569" t="s">
        <v>784</v>
      </c>
      <c r="V4569" t="s">
        <v>49</v>
      </c>
      <c r="W4569" t="s">
        <v>24175</v>
      </c>
      <c r="X4569" s="127">
        <v>32377</v>
      </c>
      <c r="Y4569" t="s">
        <v>24176</v>
      </c>
      <c r="Z4569" s="127">
        <v>44256</v>
      </c>
      <c r="AA4569" s="127">
        <v>44561</v>
      </c>
      <c r="AB4569" t="s">
        <v>2185</v>
      </c>
      <c r="AC4569" t="s">
        <v>6628</v>
      </c>
      <c r="AD4569" t="s">
        <v>40</v>
      </c>
    </row>
    <row r="4570" spans="1:30" x14ac:dyDescent="0.25">
      <c r="A4570" t="s">
        <v>20313</v>
      </c>
      <c r="B4570" t="s">
        <v>415</v>
      </c>
      <c r="C4570" t="s">
        <v>28</v>
      </c>
      <c r="D4570" t="s">
        <v>29</v>
      </c>
      <c r="E4570" t="s">
        <v>369</v>
      </c>
      <c r="F4570" t="s">
        <v>4670</v>
      </c>
      <c r="G4570" t="s">
        <v>4671</v>
      </c>
      <c r="H4570" t="s">
        <v>6354</v>
      </c>
      <c r="I4570" t="s">
        <v>6155</v>
      </c>
      <c r="J4570" t="s">
        <v>20313</v>
      </c>
      <c r="K4570" t="s">
        <v>31</v>
      </c>
      <c r="L4570" t="s">
        <v>31</v>
      </c>
      <c r="M4570" t="s">
        <v>42</v>
      </c>
      <c r="N4570" t="s">
        <v>61</v>
      </c>
      <c r="O4570" t="s">
        <v>18690</v>
      </c>
      <c r="P4570" t="s">
        <v>75</v>
      </c>
      <c r="Q4570" t="s">
        <v>317</v>
      </c>
      <c r="R4570" t="s">
        <v>2526</v>
      </c>
      <c r="S4570" s="194" t="s">
        <v>235</v>
      </c>
      <c r="T4570" t="s">
        <v>64</v>
      </c>
      <c r="U4570" t="s">
        <v>784</v>
      </c>
      <c r="V4570" t="s">
        <v>49</v>
      </c>
      <c r="W4570" t="s">
        <v>24166</v>
      </c>
      <c r="X4570" s="127">
        <v>30651</v>
      </c>
      <c r="Y4570" t="s">
        <v>24167</v>
      </c>
      <c r="Z4570" s="127">
        <v>44256</v>
      </c>
      <c r="AA4570" s="127">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24188</v>
      </c>
      <c r="R4571" t="s">
        <v>24189</v>
      </c>
      <c r="S4571" s="194" t="s">
        <v>235</v>
      </c>
      <c r="T4571" t="s">
        <v>41</v>
      </c>
      <c r="U4571" t="s">
        <v>48</v>
      </c>
      <c r="V4571" t="s">
        <v>49</v>
      </c>
      <c r="W4571" t="s">
        <v>24190</v>
      </c>
      <c r="X4571" s="127">
        <v>32345</v>
      </c>
      <c r="Y4571" t="s">
        <v>24191</v>
      </c>
      <c r="Z4571" s="127">
        <v>44256</v>
      </c>
      <c r="AA4571" s="127">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20314</v>
      </c>
      <c r="X4572" s="127">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20315</v>
      </c>
      <c r="X4573" s="127">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20316</v>
      </c>
      <c r="X4574" s="127">
        <v>23902</v>
      </c>
      <c r="Y4574" t="s">
        <v>4728</v>
      </c>
      <c r="AB4574" t="s">
        <v>38</v>
      </c>
      <c r="AC4574" t="s">
        <v>95</v>
      </c>
      <c r="AD4574" t="s">
        <v>40</v>
      </c>
    </row>
    <row r="4575" spans="1:30" x14ac:dyDescent="0.25">
      <c r="A4575" t="s">
        <v>20317</v>
      </c>
      <c r="B4575" t="s">
        <v>415</v>
      </c>
      <c r="C4575" t="s">
        <v>28</v>
      </c>
      <c r="D4575" t="s">
        <v>29</v>
      </c>
      <c r="E4575" t="s">
        <v>369</v>
      </c>
      <c r="F4575" t="s">
        <v>4670</v>
      </c>
      <c r="G4575" t="s">
        <v>4671</v>
      </c>
      <c r="H4575" t="s">
        <v>6354</v>
      </c>
      <c r="I4575" t="s">
        <v>6155</v>
      </c>
      <c r="J4575" t="s">
        <v>20317</v>
      </c>
      <c r="K4575" t="s">
        <v>773</v>
      </c>
      <c r="L4575" t="s">
        <v>6405</v>
      </c>
      <c r="M4575" t="s">
        <v>16105</v>
      </c>
      <c r="N4575" t="s">
        <v>61</v>
      </c>
      <c r="O4575" t="s">
        <v>16096</v>
      </c>
      <c r="P4575" t="s">
        <v>78</v>
      </c>
      <c r="Q4575" t="s">
        <v>612</v>
      </c>
      <c r="R4575" t="s">
        <v>24152</v>
      </c>
      <c r="S4575" s="194" t="s">
        <v>235</v>
      </c>
      <c r="T4575" t="s">
        <v>775</v>
      </c>
      <c r="U4575" t="s">
        <v>776</v>
      </c>
      <c r="V4575" t="s">
        <v>49</v>
      </c>
      <c r="W4575" t="s">
        <v>24192</v>
      </c>
      <c r="X4575" s="127">
        <v>28962</v>
      </c>
      <c r="Y4575" t="s">
        <v>258</v>
      </c>
      <c r="Z4575" s="127">
        <v>44197</v>
      </c>
      <c r="AA4575" s="127">
        <v>44561</v>
      </c>
      <c r="AB4575" t="s">
        <v>119</v>
      </c>
      <c r="AC4575" t="s">
        <v>777</v>
      </c>
      <c r="AD4575" t="s">
        <v>40</v>
      </c>
    </row>
    <row r="4576" spans="1:30" x14ac:dyDescent="0.25">
      <c r="A4576" t="s">
        <v>20318</v>
      </c>
      <c r="B4576" t="s">
        <v>415</v>
      </c>
      <c r="C4576" t="s">
        <v>28</v>
      </c>
      <c r="D4576" t="s">
        <v>29</v>
      </c>
      <c r="E4576" t="s">
        <v>369</v>
      </c>
      <c r="F4576" t="s">
        <v>4670</v>
      </c>
      <c r="G4576" t="s">
        <v>4671</v>
      </c>
      <c r="H4576" t="s">
        <v>6354</v>
      </c>
      <c r="I4576" t="s">
        <v>6155</v>
      </c>
      <c r="J4576" t="s">
        <v>20318</v>
      </c>
      <c r="K4576" t="s">
        <v>773</v>
      </c>
      <c r="L4576" t="s">
        <v>6405</v>
      </c>
      <c r="M4576" t="s">
        <v>16110</v>
      </c>
      <c r="N4576" t="s">
        <v>61</v>
      </c>
      <c r="O4576" t="s">
        <v>16111</v>
      </c>
      <c r="P4576" t="s">
        <v>791</v>
      </c>
      <c r="Q4576" t="s">
        <v>159</v>
      </c>
      <c r="R4576" t="s">
        <v>24193</v>
      </c>
      <c r="S4576" s="194" t="s">
        <v>235</v>
      </c>
      <c r="T4576" t="s">
        <v>775</v>
      </c>
      <c r="U4576" t="s">
        <v>776</v>
      </c>
      <c r="V4576" t="s">
        <v>49</v>
      </c>
      <c r="W4576" t="s">
        <v>24194</v>
      </c>
      <c r="X4576" s="127">
        <v>34011</v>
      </c>
      <c r="Y4576" t="s">
        <v>24195</v>
      </c>
      <c r="Z4576" s="127">
        <v>44409</v>
      </c>
      <c r="AA4576" s="127">
        <v>44561</v>
      </c>
      <c r="AB4576" t="s">
        <v>119</v>
      </c>
      <c r="AC4576" t="s">
        <v>777</v>
      </c>
      <c r="AD4576" t="s">
        <v>40</v>
      </c>
    </row>
    <row r="4577" spans="1:30" x14ac:dyDescent="0.25">
      <c r="A4577" t="s">
        <v>20319</v>
      </c>
      <c r="B4577" t="s">
        <v>415</v>
      </c>
      <c r="C4577" t="s">
        <v>28</v>
      </c>
      <c r="D4577" t="s">
        <v>29</v>
      </c>
      <c r="E4577" t="s">
        <v>369</v>
      </c>
      <c r="F4577" t="s">
        <v>4670</v>
      </c>
      <c r="G4577" t="s">
        <v>4671</v>
      </c>
      <c r="H4577" t="s">
        <v>6354</v>
      </c>
      <c r="I4577" t="s">
        <v>6155</v>
      </c>
      <c r="J4577" t="s">
        <v>20319</v>
      </c>
      <c r="K4577" t="s">
        <v>773</v>
      </c>
      <c r="L4577" t="s">
        <v>6405</v>
      </c>
      <c r="M4577" t="s">
        <v>16114</v>
      </c>
      <c r="N4577" t="s">
        <v>61</v>
      </c>
      <c r="O4577" t="s">
        <v>16111</v>
      </c>
      <c r="P4577" t="s">
        <v>341</v>
      </c>
      <c r="Q4577" t="s">
        <v>574</v>
      </c>
      <c r="R4577" t="s">
        <v>24196</v>
      </c>
      <c r="S4577" s="194" t="s">
        <v>235</v>
      </c>
      <c r="T4577" t="s">
        <v>775</v>
      </c>
      <c r="U4577" t="s">
        <v>776</v>
      </c>
      <c r="V4577" t="s">
        <v>49</v>
      </c>
      <c r="W4577" t="s">
        <v>24197</v>
      </c>
      <c r="X4577" s="127">
        <v>34831</v>
      </c>
      <c r="Y4577" t="s">
        <v>24198</v>
      </c>
      <c r="Z4577" s="127">
        <v>44333</v>
      </c>
      <c r="AA4577" s="127">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20320</v>
      </c>
      <c r="X4578" s="127">
        <v>25400</v>
      </c>
      <c r="Y4578" t="s">
        <v>4733</v>
      </c>
      <c r="Z4578" s="127">
        <v>43525</v>
      </c>
      <c r="AA4578" s="127">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20321</v>
      </c>
      <c r="X4579" s="127">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20322</v>
      </c>
      <c r="X4580" s="127">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20323</v>
      </c>
      <c r="X4581" s="127">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20324</v>
      </c>
      <c r="X4582" s="127">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20325</v>
      </c>
      <c r="X4583" s="127">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20326</v>
      </c>
      <c r="X4584" s="127">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20327</v>
      </c>
      <c r="X4585" s="127">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94" t="s">
        <v>235</v>
      </c>
      <c r="T4586" t="s">
        <v>41</v>
      </c>
      <c r="U4586" t="s">
        <v>48</v>
      </c>
      <c r="V4586" t="s">
        <v>49</v>
      </c>
      <c r="W4586" t="s">
        <v>24199</v>
      </c>
      <c r="X4586" s="127">
        <v>30983</v>
      </c>
      <c r="Y4586" t="s">
        <v>24200</v>
      </c>
      <c r="Z4586" s="127">
        <v>44256</v>
      </c>
      <c r="AA4586" s="127">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94" t="s">
        <v>235</v>
      </c>
      <c r="T4587" t="s">
        <v>102</v>
      </c>
      <c r="U4587" t="s">
        <v>37</v>
      </c>
      <c r="V4587" t="s">
        <v>49</v>
      </c>
      <c r="W4587" t="s">
        <v>24201</v>
      </c>
      <c r="X4587" s="127">
        <v>28975</v>
      </c>
      <c r="Y4587" t="s">
        <v>24202</v>
      </c>
      <c r="Z4587" s="127">
        <v>44197</v>
      </c>
      <c r="AA4587" s="127">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20460</v>
      </c>
      <c r="X4588" s="127">
        <v>23965</v>
      </c>
      <c r="Y4588" t="s">
        <v>5102</v>
      </c>
      <c r="Z4588" s="127">
        <v>44197</v>
      </c>
      <c r="AA4588" s="127">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20328</v>
      </c>
      <c r="X4589" s="127">
        <v>26113</v>
      </c>
      <c r="Y4589" t="s">
        <v>20329</v>
      </c>
      <c r="Z4589" s="127">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20330</v>
      </c>
      <c r="P4590" t="s">
        <v>536</v>
      </c>
      <c r="Q4590" t="s">
        <v>858</v>
      </c>
      <c r="R4590" t="s">
        <v>24203</v>
      </c>
      <c r="S4590" s="194" t="s">
        <v>235</v>
      </c>
      <c r="T4590" t="s">
        <v>64</v>
      </c>
      <c r="U4590" t="s">
        <v>48</v>
      </c>
      <c r="V4590" t="s">
        <v>49</v>
      </c>
      <c r="W4590" t="s">
        <v>24204</v>
      </c>
      <c r="X4590" s="127">
        <v>26373</v>
      </c>
      <c r="Y4590" t="s">
        <v>24205</v>
      </c>
      <c r="Z4590" s="127">
        <v>44256</v>
      </c>
      <c r="AA4590" s="127">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20331</v>
      </c>
      <c r="X4591" s="127">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20332</v>
      </c>
      <c r="X4592" s="127">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20333</v>
      </c>
      <c r="X4593" s="127">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20334</v>
      </c>
      <c r="P4594" t="s">
        <v>173</v>
      </c>
      <c r="Q4594" t="s">
        <v>152</v>
      </c>
      <c r="R4594" t="s">
        <v>24206</v>
      </c>
      <c r="S4594" s="194" t="s">
        <v>235</v>
      </c>
      <c r="T4594" t="s">
        <v>64</v>
      </c>
      <c r="U4594" t="s">
        <v>48</v>
      </c>
      <c r="V4594" t="s">
        <v>49</v>
      </c>
      <c r="W4594" t="s">
        <v>24207</v>
      </c>
      <c r="X4594" s="127">
        <v>32955</v>
      </c>
      <c r="Y4594" t="s">
        <v>24208</v>
      </c>
      <c r="Z4594" s="127">
        <v>44256</v>
      </c>
      <c r="AA4594" s="127">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20335</v>
      </c>
      <c r="X4595" s="127">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20336</v>
      </c>
      <c r="X4596" s="127">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20337</v>
      </c>
      <c r="X4597" s="127">
        <v>25194</v>
      </c>
      <c r="Y4597" t="s">
        <v>4796</v>
      </c>
      <c r="Z4597" s="127">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16184</v>
      </c>
      <c r="W4598" t="s">
        <v>20338</v>
      </c>
      <c r="X4598" s="127">
        <v>30445</v>
      </c>
      <c r="Y4598" t="s">
        <v>4801</v>
      </c>
      <c r="Z4598" s="127">
        <v>44319</v>
      </c>
      <c r="AA4598" s="127">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20339</v>
      </c>
      <c r="P4599" t="s">
        <v>24209</v>
      </c>
      <c r="Q4599" t="s">
        <v>178</v>
      </c>
      <c r="R4599" t="s">
        <v>24210</v>
      </c>
      <c r="S4599" s="194" t="s">
        <v>235</v>
      </c>
      <c r="T4599" t="s">
        <v>64</v>
      </c>
      <c r="U4599" t="s">
        <v>48</v>
      </c>
      <c r="V4599" t="s">
        <v>49</v>
      </c>
      <c r="W4599" t="s">
        <v>24211</v>
      </c>
      <c r="X4599" s="127">
        <v>31379</v>
      </c>
      <c r="Y4599" t="s">
        <v>24212</v>
      </c>
      <c r="Z4599" s="127">
        <v>44319</v>
      </c>
      <c r="AA4599" s="127">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20340</v>
      </c>
      <c r="X4600" s="127">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20341</v>
      </c>
      <c r="X4601" s="127">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20342</v>
      </c>
      <c r="X4602" s="127">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20343</v>
      </c>
      <c r="X4603" s="127">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20344</v>
      </c>
      <c r="P4604" t="s">
        <v>269</v>
      </c>
      <c r="Q4604" t="s">
        <v>286</v>
      </c>
      <c r="R4604" t="s">
        <v>5651</v>
      </c>
      <c r="S4604" t="str">
        <f t="shared" si="67"/>
        <v>NEYRA CHAMBILLA, NANCY MARTHA</v>
      </c>
      <c r="T4604" t="s">
        <v>47</v>
      </c>
      <c r="U4604" t="s">
        <v>48</v>
      </c>
      <c r="V4604" t="s">
        <v>49</v>
      </c>
      <c r="W4604" t="s">
        <v>20345</v>
      </c>
      <c r="X4604" s="127">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20346</v>
      </c>
      <c r="X4605" s="127">
        <v>22455</v>
      </c>
      <c r="Y4605" t="s">
        <v>4818</v>
      </c>
      <c r="Z4605" s="127">
        <v>44197</v>
      </c>
      <c r="AA4605" s="127">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20347</v>
      </c>
      <c r="P4606" t="s">
        <v>254</v>
      </c>
      <c r="Q4606" t="s">
        <v>508</v>
      </c>
      <c r="R4606" t="s">
        <v>24213</v>
      </c>
      <c r="S4606" s="194" t="s">
        <v>235</v>
      </c>
      <c r="T4606" t="s">
        <v>64</v>
      </c>
      <c r="U4606" t="s">
        <v>48</v>
      </c>
      <c r="V4606" t="s">
        <v>49</v>
      </c>
      <c r="W4606" t="s">
        <v>24214</v>
      </c>
      <c r="X4606" s="127">
        <v>26622</v>
      </c>
      <c r="Y4606" t="s">
        <v>24215</v>
      </c>
      <c r="Z4606" s="127">
        <v>44256</v>
      </c>
      <c r="AA4606" s="127">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20348</v>
      </c>
      <c r="X4607" s="127">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20349</v>
      </c>
      <c r="X4608" s="127">
        <v>23595</v>
      </c>
      <c r="Y4608" t="s">
        <v>16000</v>
      </c>
      <c r="Z4608" s="127">
        <v>43525</v>
      </c>
      <c r="AA4608" s="127">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20350</v>
      </c>
      <c r="X4609" s="127">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20351</v>
      </c>
      <c r="X4610" s="127">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20352</v>
      </c>
      <c r="X4611" s="127">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24216</v>
      </c>
      <c r="Q4612" t="s">
        <v>855</v>
      </c>
      <c r="R4612" t="s">
        <v>884</v>
      </c>
      <c r="S4612" s="194" t="s">
        <v>235</v>
      </c>
      <c r="T4612" t="s">
        <v>64</v>
      </c>
      <c r="U4612" t="s">
        <v>48</v>
      </c>
      <c r="V4612" t="s">
        <v>49</v>
      </c>
      <c r="W4612" t="s">
        <v>24217</v>
      </c>
      <c r="X4612" s="127">
        <v>28366</v>
      </c>
      <c r="Y4612" t="s">
        <v>24218</v>
      </c>
      <c r="Z4612" s="127">
        <v>44256</v>
      </c>
      <c r="AA4612" s="127">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20353</v>
      </c>
      <c r="P4613" t="s">
        <v>67</v>
      </c>
      <c r="Q4613" t="s">
        <v>75</v>
      </c>
      <c r="R4613" t="s">
        <v>24219</v>
      </c>
      <c r="S4613" s="194" t="s">
        <v>235</v>
      </c>
      <c r="T4613" t="s">
        <v>64</v>
      </c>
      <c r="U4613" t="s">
        <v>48</v>
      </c>
      <c r="V4613" t="s">
        <v>16198</v>
      </c>
      <c r="W4613" t="s">
        <v>24220</v>
      </c>
      <c r="X4613" s="127">
        <v>32671</v>
      </c>
      <c r="Y4613" t="s">
        <v>24221</v>
      </c>
      <c r="Z4613" s="127">
        <v>44256</v>
      </c>
      <c r="AA4613" s="127">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20354</v>
      </c>
      <c r="P4614" t="s">
        <v>24222</v>
      </c>
      <c r="Q4614" t="s">
        <v>230</v>
      </c>
      <c r="R4614" t="s">
        <v>24223</v>
      </c>
      <c r="S4614" s="194" t="s">
        <v>235</v>
      </c>
      <c r="T4614" t="s">
        <v>64</v>
      </c>
      <c r="U4614" t="s">
        <v>48</v>
      </c>
      <c r="V4614" t="s">
        <v>49</v>
      </c>
      <c r="W4614" t="s">
        <v>24224</v>
      </c>
      <c r="X4614" s="127">
        <v>29358</v>
      </c>
      <c r="Y4614" t="s">
        <v>24225</v>
      </c>
      <c r="Z4614" s="127">
        <v>44295</v>
      </c>
      <c r="AA4614" s="127">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20355</v>
      </c>
      <c r="X4615" s="127">
        <v>24703</v>
      </c>
      <c r="Y4615" t="s">
        <v>4843</v>
      </c>
      <c r="Z4615" s="127">
        <v>44197</v>
      </c>
      <c r="AA4615" s="127">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20356</v>
      </c>
      <c r="P4616" t="s">
        <v>106</v>
      </c>
      <c r="Q4616" t="s">
        <v>81</v>
      </c>
      <c r="R4616" t="s">
        <v>24226</v>
      </c>
      <c r="S4616" s="194" t="s">
        <v>235</v>
      </c>
      <c r="T4616" t="s">
        <v>64</v>
      </c>
      <c r="U4616" t="s">
        <v>48</v>
      </c>
      <c r="V4616" t="s">
        <v>49</v>
      </c>
      <c r="W4616" t="s">
        <v>24227</v>
      </c>
      <c r="X4616" s="127">
        <v>32239</v>
      </c>
      <c r="Y4616" t="s">
        <v>24228</v>
      </c>
      <c r="Z4616" s="127">
        <v>44256</v>
      </c>
      <c r="AA4616" s="127">
        <v>44561</v>
      </c>
      <c r="AB4616" t="s">
        <v>38</v>
      </c>
      <c r="AC4616" t="s">
        <v>6628</v>
      </c>
      <c r="AD4616" t="s">
        <v>40</v>
      </c>
    </row>
    <row r="4617" spans="1:30" x14ac:dyDescent="0.25">
      <c r="A4617" t="s">
        <v>20357</v>
      </c>
      <c r="B4617" t="s">
        <v>415</v>
      </c>
      <c r="C4617" t="s">
        <v>28</v>
      </c>
      <c r="D4617" t="s">
        <v>29</v>
      </c>
      <c r="E4617" t="s">
        <v>368</v>
      </c>
      <c r="F4617" t="s">
        <v>4823</v>
      </c>
      <c r="G4617" t="s">
        <v>4824</v>
      </c>
      <c r="H4617" t="s">
        <v>6354</v>
      </c>
      <c r="I4617" t="s">
        <v>4825</v>
      </c>
      <c r="J4617" t="s">
        <v>20357</v>
      </c>
      <c r="K4617" t="s">
        <v>31</v>
      </c>
      <c r="L4617" t="s">
        <v>31</v>
      </c>
      <c r="M4617" t="s">
        <v>42</v>
      </c>
      <c r="N4617" t="s">
        <v>61</v>
      </c>
      <c r="O4617" t="s">
        <v>18690</v>
      </c>
      <c r="P4617" t="s">
        <v>75</v>
      </c>
      <c r="Q4617" t="s">
        <v>218</v>
      </c>
      <c r="R4617" t="s">
        <v>24229</v>
      </c>
      <c r="S4617" s="194" t="s">
        <v>235</v>
      </c>
      <c r="T4617" t="s">
        <v>64</v>
      </c>
      <c r="U4617" t="s">
        <v>2662</v>
      </c>
      <c r="V4617" t="s">
        <v>49</v>
      </c>
      <c r="W4617" t="s">
        <v>24230</v>
      </c>
      <c r="X4617" s="127">
        <v>30129</v>
      </c>
      <c r="Y4617" t="s">
        <v>24231</v>
      </c>
      <c r="Z4617" s="127">
        <v>44267</v>
      </c>
      <c r="AA4617" s="127">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94" t="s">
        <v>235</v>
      </c>
      <c r="T4618" t="s">
        <v>41</v>
      </c>
      <c r="U4618" t="s">
        <v>48</v>
      </c>
      <c r="V4618" t="s">
        <v>49</v>
      </c>
      <c r="W4618" t="s">
        <v>24232</v>
      </c>
      <c r="X4618" s="127">
        <v>28326</v>
      </c>
      <c r="Y4618" t="s">
        <v>24233</v>
      </c>
      <c r="Z4618" s="127">
        <v>44256</v>
      </c>
      <c r="AA4618" s="127">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24234</v>
      </c>
      <c r="S4619" s="194" t="s">
        <v>235</v>
      </c>
      <c r="T4619" t="s">
        <v>102</v>
      </c>
      <c r="U4619" t="s">
        <v>37</v>
      </c>
      <c r="V4619" t="s">
        <v>49</v>
      </c>
      <c r="W4619" t="s">
        <v>24235</v>
      </c>
      <c r="X4619" s="127">
        <v>31086</v>
      </c>
      <c r="Y4619" t="s">
        <v>24236</v>
      </c>
      <c r="Z4619" s="127">
        <v>44197</v>
      </c>
      <c r="AA4619" s="127">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20358</v>
      </c>
      <c r="P4620" t="s">
        <v>138</v>
      </c>
      <c r="Q4620" t="s">
        <v>156</v>
      </c>
      <c r="R4620" t="s">
        <v>3123</v>
      </c>
      <c r="S4620" t="str">
        <f t="shared" si="68"/>
        <v>GONZALES PEREZ, CIRO WALTHER</v>
      </c>
      <c r="T4620" t="s">
        <v>36</v>
      </c>
      <c r="U4620" t="s">
        <v>37</v>
      </c>
      <c r="V4620" t="s">
        <v>49</v>
      </c>
      <c r="W4620" t="s">
        <v>19643</v>
      </c>
      <c r="X4620" s="127">
        <v>24815</v>
      </c>
      <c r="Y4620" t="s">
        <v>3124</v>
      </c>
      <c r="Z4620" s="127">
        <v>44251</v>
      </c>
      <c r="AA4620" s="127">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20359</v>
      </c>
      <c r="P4621" t="s">
        <v>544</v>
      </c>
      <c r="Q4621" t="s">
        <v>550</v>
      </c>
      <c r="R4621" t="s">
        <v>24237</v>
      </c>
      <c r="S4621" s="194" t="s">
        <v>235</v>
      </c>
      <c r="T4621" t="s">
        <v>64</v>
      </c>
      <c r="U4621" t="s">
        <v>48</v>
      </c>
      <c r="V4621" t="s">
        <v>49</v>
      </c>
      <c r="W4621" t="s">
        <v>24238</v>
      </c>
      <c r="X4621" s="127">
        <v>31941</v>
      </c>
      <c r="Y4621" t="s">
        <v>24239</v>
      </c>
      <c r="Z4621" s="127">
        <v>44365</v>
      </c>
      <c r="AA4621" s="127">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94" t="s">
        <v>235</v>
      </c>
      <c r="T4622" t="s">
        <v>64</v>
      </c>
      <c r="U4622" t="s">
        <v>48</v>
      </c>
      <c r="V4622" t="s">
        <v>49</v>
      </c>
      <c r="W4622" t="s">
        <v>24240</v>
      </c>
      <c r="X4622" s="127">
        <v>30260</v>
      </c>
      <c r="Y4622" t="s">
        <v>24241</v>
      </c>
      <c r="Z4622" s="127">
        <v>44256</v>
      </c>
      <c r="AA4622" s="127">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20360</v>
      </c>
      <c r="X4623" s="127">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20361</v>
      </c>
      <c r="X4624" s="127">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20362</v>
      </c>
      <c r="X4625" s="127">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20363</v>
      </c>
      <c r="X4626" s="127">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20364</v>
      </c>
      <c r="X4627" s="127">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20365</v>
      </c>
      <c r="X4628" s="127">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20366</v>
      </c>
      <c r="X4629" s="127">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20367</v>
      </c>
      <c r="X4630" s="127">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20368</v>
      </c>
      <c r="X4631" s="127">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20369</v>
      </c>
      <c r="X4632" s="127">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20370</v>
      </c>
      <c r="X4633" s="127">
        <v>31272</v>
      </c>
      <c r="Y4633" t="s">
        <v>6504</v>
      </c>
      <c r="Z4633" s="127">
        <v>44256</v>
      </c>
      <c r="AA4633" s="127">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20371</v>
      </c>
      <c r="P4634" t="s">
        <v>228</v>
      </c>
      <c r="Q4634" t="s">
        <v>394</v>
      </c>
      <c r="R4634" t="s">
        <v>24242</v>
      </c>
      <c r="S4634" s="194" t="s">
        <v>235</v>
      </c>
      <c r="T4634" t="s">
        <v>64</v>
      </c>
      <c r="U4634" t="s">
        <v>784</v>
      </c>
      <c r="V4634" t="s">
        <v>49</v>
      </c>
      <c r="W4634" t="s">
        <v>24243</v>
      </c>
      <c r="X4634" s="127">
        <v>26397</v>
      </c>
      <c r="Y4634" t="s">
        <v>24244</v>
      </c>
      <c r="Z4634" s="127">
        <v>44256</v>
      </c>
      <c r="AA4634" s="127">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20372</v>
      </c>
      <c r="X4635" s="127">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20373</v>
      </c>
      <c r="X4636" s="127">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20374</v>
      </c>
      <c r="X4637" s="127">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20375</v>
      </c>
      <c r="P4638" t="s">
        <v>106</v>
      </c>
      <c r="Q4638" t="s">
        <v>693</v>
      </c>
      <c r="R4638" t="s">
        <v>24245</v>
      </c>
      <c r="S4638" s="194" t="s">
        <v>235</v>
      </c>
      <c r="T4638" t="s">
        <v>64</v>
      </c>
      <c r="U4638" t="s">
        <v>48</v>
      </c>
      <c r="V4638" t="s">
        <v>49</v>
      </c>
      <c r="W4638" t="s">
        <v>24246</v>
      </c>
      <c r="X4638" s="127">
        <v>31096</v>
      </c>
      <c r="Y4638" t="s">
        <v>24247</v>
      </c>
      <c r="Z4638" s="127">
        <v>44474</v>
      </c>
      <c r="AA4638" s="127">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17426</v>
      </c>
      <c r="W4639" t="s">
        <v>20376</v>
      </c>
      <c r="X4639" s="127">
        <v>23286</v>
      </c>
      <c r="Y4639" t="s">
        <v>4898</v>
      </c>
      <c r="Z4639" s="127">
        <v>44474</v>
      </c>
      <c r="AA4639" s="127">
        <v>44504</v>
      </c>
      <c r="AB4639" t="s">
        <v>38</v>
      </c>
      <c r="AC4639" t="s">
        <v>39</v>
      </c>
      <c r="AD4639" t="s">
        <v>40</v>
      </c>
    </row>
    <row r="4640" spans="1:30" x14ac:dyDescent="0.25">
      <c r="A4640" t="s">
        <v>20377</v>
      </c>
      <c r="B4640" t="s">
        <v>418</v>
      </c>
      <c r="C4640" t="s">
        <v>28</v>
      </c>
      <c r="D4640" t="s">
        <v>29</v>
      </c>
      <c r="E4640" t="s">
        <v>369</v>
      </c>
      <c r="F4640" t="s">
        <v>4847</v>
      </c>
      <c r="G4640" t="s">
        <v>4848</v>
      </c>
      <c r="H4640" t="s">
        <v>6354</v>
      </c>
      <c r="I4640" t="s">
        <v>6175</v>
      </c>
      <c r="J4640" t="s">
        <v>20377</v>
      </c>
      <c r="K4640" t="s">
        <v>31</v>
      </c>
      <c r="L4640" t="s">
        <v>31</v>
      </c>
      <c r="M4640" t="s">
        <v>42</v>
      </c>
      <c r="N4640" t="s">
        <v>61</v>
      </c>
      <c r="O4640" t="s">
        <v>18690</v>
      </c>
      <c r="P4640" t="s">
        <v>180</v>
      </c>
      <c r="Q4640" t="s">
        <v>60</v>
      </c>
      <c r="R4640" t="s">
        <v>24248</v>
      </c>
      <c r="S4640" s="194" t="s">
        <v>235</v>
      </c>
      <c r="T4640" t="s">
        <v>64</v>
      </c>
      <c r="U4640" t="s">
        <v>860</v>
      </c>
      <c r="V4640" t="s">
        <v>49</v>
      </c>
      <c r="W4640" t="s">
        <v>24249</v>
      </c>
      <c r="X4640" s="127">
        <v>32418</v>
      </c>
      <c r="Y4640" t="s">
        <v>24250</v>
      </c>
      <c r="Z4640" s="127">
        <v>44274</v>
      </c>
      <c r="AA4640" s="127">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20378</v>
      </c>
      <c r="X4641" s="127">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94" t="s">
        <v>235</v>
      </c>
      <c r="T4642" t="s">
        <v>41</v>
      </c>
      <c r="U4642" t="s">
        <v>48</v>
      </c>
      <c r="V4642" t="s">
        <v>49</v>
      </c>
      <c r="W4642" t="s">
        <v>24251</v>
      </c>
      <c r="X4642" s="127">
        <v>30201</v>
      </c>
      <c r="Y4642" t="s">
        <v>24252</v>
      </c>
      <c r="Z4642" s="127">
        <v>44256</v>
      </c>
      <c r="AA4642" s="127">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20379</v>
      </c>
      <c r="X4643" s="127">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20380</v>
      </c>
      <c r="X4644" s="127">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20381</v>
      </c>
      <c r="X4645" s="127">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20382</v>
      </c>
      <c r="P4646" t="s">
        <v>126</v>
      </c>
      <c r="Q4646" t="s">
        <v>419</v>
      </c>
      <c r="R4646" t="s">
        <v>448</v>
      </c>
      <c r="S4646" t="str">
        <f t="shared" si="68"/>
        <v>FLORES ASQUI, JOSE</v>
      </c>
      <c r="T4646" t="s">
        <v>94</v>
      </c>
      <c r="U4646" t="s">
        <v>37</v>
      </c>
      <c r="V4646" t="s">
        <v>49</v>
      </c>
      <c r="W4646" t="s">
        <v>20383</v>
      </c>
      <c r="X4646" s="127">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20384</v>
      </c>
      <c r="X4647" s="127">
        <v>22783</v>
      </c>
      <c r="Y4647" t="s">
        <v>4915</v>
      </c>
      <c r="AB4647" t="s">
        <v>38</v>
      </c>
      <c r="AC4647" t="s">
        <v>95</v>
      </c>
      <c r="AD4647" t="s">
        <v>40</v>
      </c>
    </row>
    <row r="4648" spans="1:30" x14ac:dyDescent="0.25">
      <c r="A4648" t="s">
        <v>20385</v>
      </c>
      <c r="B4648" t="s">
        <v>418</v>
      </c>
      <c r="C4648" t="s">
        <v>28</v>
      </c>
      <c r="D4648" t="s">
        <v>29</v>
      </c>
      <c r="E4648" t="s">
        <v>369</v>
      </c>
      <c r="F4648" t="s">
        <v>4847</v>
      </c>
      <c r="G4648" t="s">
        <v>4848</v>
      </c>
      <c r="H4648" t="s">
        <v>6354</v>
      </c>
      <c r="I4648" t="s">
        <v>6175</v>
      </c>
      <c r="J4648" t="s">
        <v>20385</v>
      </c>
      <c r="K4648" t="s">
        <v>773</v>
      </c>
      <c r="L4648" t="s">
        <v>6405</v>
      </c>
      <c r="M4648" t="s">
        <v>16105</v>
      </c>
      <c r="N4648" t="s">
        <v>61</v>
      </c>
      <c r="O4648" t="s">
        <v>16096</v>
      </c>
      <c r="P4648" t="s">
        <v>76</v>
      </c>
      <c r="Q4648" t="s">
        <v>35</v>
      </c>
      <c r="R4648" t="s">
        <v>2526</v>
      </c>
      <c r="S4648" s="194" t="s">
        <v>235</v>
      </c>
      <c r="T4648" t="s">
        <v>775</v>
      </c>
      <c r="U4648" t="s">
        <v>776</v>
      </c>
      <c r="V4648" t="s">
        <v>49</v>
      </c>
      <c r="W4648" t="s">
        <v>24253</v>
      </c>
      <c r="X4648" s="127">
        <v>28711</v>
      </c>
      <c r="Y4648" t="s">
        <v>258</v>
      </c>
      <c r="Z4648" s="127">
        <v>44197</v>
      </c>
      <c r="AA4648" s="127">
        <v>44561</v>
      </c>
      <c r="AB4648" t="s">
        <v>119</v>
      </c>
      <c r="AC4648" t="s">
        <v>777</v>
      </c>
      <c r="AD4648" t="s">
        <v>40</v>
      </c>
    </row>
    <row r="4649" spans="1:30" x14ac:dyDescent="0.25">
      <c r="A4649" t="s">
        <v>20386</v>
      </c>
      <c r="B4649" t="s">
        <v>418</v>
      </c>
      <c r="C4649" t="s">
        <v>28</v>
      </c>
      <c r="D4649" t="s">
        <v>29</v>
      </c>
      <c r="E4649" t="s">
        <v>369</v>
      </c>
      <c r="F4649" t="s">
        <v>4847</v>
      </c>
      <c r="G4649" t="s">
        <v>4848</v>
      </c>
      <c r="H4649" t="s">
        <v>6354</v>
      </c>
      <c r="I4649" t="s">
        <v>6175</v>
      </c>
      <c r="J4649" t="s">
        <v>20386</v>
      </c>
      <c r="K4649" t="s">
        <v>773</v>
      </c>
      <c r="L4649" t="s">
        <v>6405</v>
      </c>
      <c r="M4649" t="s">
        <v>16110</v>
      </c>
      <c r="N4649" t="s">
        <v>61</v>
      </c>
      <c r="O4649" t="s">
        <v>16111</v>
      </c>
      <c r="P4649" t="s">
        <v>273</v>
      </c>
      <c r="Q4649" t="s">
        <v>21154</v>
      </c>
      <c r="R4649" t="s">
        <v>24254</v>
      </c>
      <c r="S4649" s="194" t="s">
        <v>235</v>
      </c>
      <c r="T4649" t="s">
        <v>775</v>
      </c>
      <c r="U4649" t="s">
        <v>776</v>
      </c>
      <c r="V4649" t="s">
        <v>49</v>
      </c>
      <c r="W4649" t="s">
        <v>24255</v>
      </c>
      <c r="X4649" s="127">
        <v>33442</v>
      </c>
      <c r="Y4649" t="s">
        <v>24256</v>
      </c>
      <c r="Z4649" s="127">
        <v>44409</v>
      </c>
      <c r="AA4649" s="127">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20387</v>
      </c>
      <c r="X4650" s="127">
        <v>24706</v>
      </c>
      <c r="Y4650" t="s">
        <v>16003</v>
      </c>
      <c r="Z4650" s="127">
        <v>43525</v>
      </c>
      <c r="AA4650" s="127">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20388</v>
      </c>
      <c r="X4651" s="127">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20389</v>
      </c>
      <c r="X4652" s="127">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20390</v>
      </c>
      <c r="P4653" t="s">
        <v>588</v>
      </c>
      <c r="Q4653" t="s">
        <v>325</v>
      </c>
      <c r="R4653" t="s">
        <v>24257</v>
      </c>
      <c r="S4653" s="194" t="s">
        <v>235</v>
      </c>
      <c r="T4653" t="s">
        <v>64</v>
      </c>
      <c r="U4653" t="s">
        <v>48</v>
      </c>
      <c r="V4653" t="s">
        <v>49</v>
      </c>
      <c r="W4653" t="s">
        <v>24258</v>
      </c>
      <c r="X4653" s="127">
        <v>26916</v>
      </c>
      <c r="Y4653" t="s">
        <v>24259</v>
      </c>
      <c r="Z4653" s="127">
        <v>44256</v>
      </c>
      <c r="AA4653" s="127">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20391</v>
      </c>
      <c r="X4654" s="127">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20392</v>
      </c>
      <c r="X4655" s="127">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20393</v>
      </c>
      <c r="X4656" s="127">
        <v>23508</v>
      </c>
      <c r="Y4656" t="s">
        <v>4936</v>
      </c>
      <c r="AB4656" t="s">
        <v>38</v>
      </c>
      <c r="AC4656" t="s">
        <v>39</v>
      </c>
      <c r="AD4656" t="s">
        <v>40</v>
      </c>
    </row>
    <row r="4657" spans="1:30" x14ac:dyDescent="0.25">
      <c r="A4657" t="s">
        <v>20394</v>
      </c>
      <c r="B4657" t="s">
        <v>418</v>
      </c>
      <c r="C4657" t="s">
        <v>28</v>
      </c>
      <c r="D4657" t="s">
        <v>29</v>
      </c>
      <c r="E4657" t="s">
        <v>368</v>
      </c>
      <c r="F4657" t="s">
        <v>4916</v>
      </c>
      <c r="G4657" t="s">
        <v>4917</v>
      </c>
      <c r="H4657" t="s">
        <v>6354</v>
      </c>
      <c r="I4657" t="s">
        <v>6176</v>
      </c>
      <c r="J4657" t="s">
        <v>20394</v>
      </c>
      <c r="K4657" t="s">
        <v>31</v>
      </c>
      <c r="L4657" t="s">
        <v>31</v>
      </c>
      <c r="M4657" t="s">
        <v>42</v>
      </c>
      <c r="N4657" t="s">
        <v>61</v>
      </c>
      <c r="O4657" t="s">
        <v>18690</v>
      </c>
      <c r="P4657" t="s">
        <v>757</v>
      </c>
      <c r="Q4657" t="s">
        <v>611</v>
      </c>
      <c r="R4657" t="s">
        <v>4239</v>
      </c>
      <c r="S4657" s="194" t="s">
        <v>235</v>
      </c>
      <c r="T4657" t="s">
        <v>64</v>
      </c>
      <c r="U4657" t="s">
        <v>3560</v>
      </c>
      <c r="V4657" t="s">
        <v>49</v>
      </c>
      <c r="W4657" t="s">
        <v>24260</v>
      </c>
      <c r="X4657" s="127">
        <v>29952</v>
      </c>
      <c r="Y4657" t="s">
        <v>24261</v>
      </c>
      <c r="Z4657" s="127">
        <v>44256</v>
      </c>
      <c r="AA4657" s="127">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24262</v>
      </c>
      <c r="S4658" s="194" t="s">
        <v>235</v>
      </c>
      <c r="T4658" t="s">
        <v>41</v>
      </c>
      <c r="U4658" t="s">
        <v>48</v>
      </c>
      <c r="V4658" t="s">
        <v>49</v>
      </c>
      <c r="W4658" t="s">
        <v>24263</v>
      </c>
      <c r="X4658" s="127">
        <v>25002</v>
      </c>
      <c r="Y4658" t="s">
        <v>24264</v>
      </c>
      <c r="Z4658" s="127">
        <v>44256</v>
      </c>
      <c r="AA4658" s="127">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20395</v>
      </c>
      <c r="X4659" s="127">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19051</v>
      </c>
      <c r="X4660" s="127">
        <v>24125</v>
      </c>
      <c r="Y4660" t="s">
        <v>15870</v>
      </c>
      <c r="Z4660" s="127">
        <v>44197</v>
      </c>
      <c r="AA4660" s="127">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20396</v>
      </c>
      <c r="P4661" t="s">
        <v>24265</v>
      </c>
      <c r="Q4661" t="s">
        <v>1583</v>
      </c>
      <c r="R4661" t="s">
        <v>24266</v>
      </c>
      <c r="S4661" s="194" t="s">
        <v>235</v>
      </c>
      <c r="T4661" t="s">
        <v>64</v>
      </c>
      <c r="U4661" t="s">
        <v>48</v>
      </c>
      <c r="V4661" t="s">
        <v>49</v>
      </c>
      <c r="W4661" t="s">
        <v>24267</v>
      </c>
      <c r="X4661" s="127">
        <v>32132</v>
      </c>
      <c r="Y4661" t="s">
        <v>24268</v>
      </c>
      <c r="Z4661" s="127">
        <v>44256</v>
      </c>
      <c r="AA4661" s="127">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20397</v>
      </c>
      <c r="X4662" s="127">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20398</v>
      </c>
      <c r="P4663" t="s">
        <v>1061</v>
      </c>
      <c r="Q4663" t="s">
        <v>621</v>
      </c>
      <c r="R4663" t="s">
        <v>24269</v>
      </c>
      <c r="S4663" s="194" t="s">
        <v>235</v>
      </c>
      <c r="T4663" t="s">
        <v>64</v>
      </c>
      <c r="U4663" t="s">
        <v>48</v>
      </c>
      <c r="V4663" t="s">
        <v>49</v>
      </c>
      <c r="W4663" t="s">
        <v>24270</v>
      </c>
      <c r="X4663" s="127">
        <v>24481</v>
      </c>
      <c r="Y4663" t="s">
        <v>24271</v>
      </c>
      <c r="Z4663" s="127">
        <v>44281</v>
      </c>
      <c r="AA4663" s="127">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20399</v>
      </c>
      <c r="X4664" s="127">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20400</v>
      </c>
      <c r="X4665" s="127">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20401</v>
      </c>
      <c r="X4666" s="127">
        <v>24525</v>
      </c>
      <c r="Y4666" t="s">
        <v>4957</v>
      </c>
      <c r="AB4666" t="s">
        <v>38</v>
      </c>
      <c r="AC4666" t="s">
        <v>39</v>
      </c>
      <c r="AD4666" t="s">
        <v>40</v>
      </c>
    </row>
    <row r="4667" spans="1:30" x14ac:dyDescent="0.25">
      <c r="A4667" t="s">
        <v>20402</v>
      </c>
      <c r="B4667" t="s">
        <v>418</v>
      </c>
      <c r="C4667" t="s">
        <v>28</v>
      </c>
      <c r="D4667" t="s">
        <v>29</v>
      </c>
      <c r="E4667" t="s">
        <v>368</v>
      </c>
      <c r="F4667" t="s">
        <v>4941</v>
      </c>
      <c r="G4667" t="s">
        <v>4942</v>
      </c>
      <c r="H4667" t="s">
        <v>6354</v>
      </c>
      <c r="I4667" t="s">
        <v>6174</v>
      </c>
      <c r="J4667" t="s">
        <v>20402</v>
      </c>
      <c r="K4667" t="s">
        <v>31</v>
      </c>
      <c r="L4667" t="s">
        <v>31</v>
      </c>
      <c r="M4667" t="s">
        <v>42</v>
      </c>
      <c r="N4667" t="s">
        <v>61</v>
      </c>
      <c r="O4667" t="s">
        <v>18690</v>
      </c>
      <c r="P4667" t="s">
        <v>24272</v>
      </c>
      <c r="Q4667" t="s">
        <v>75</v>
      </c>
      <c r="R4667" t="s">
        <v>782</v>
      </c>
      <c r="S4667" s="194" t="s">
        <v>235</v>
      </c>
      <c r="T4667" t="s">
        <v>64</v>
      </c>
      <c r="U4667" t="s">
        <v>3560</v>
      </c>
      <c r="V4667" t="s">
        <v>49</v>
      </c>
      <c r="W4667" t="s">
        <v>24273</v>
      </c>
      <c r="X4667" s="127">
        <v>26542</v>
      </c>
      <c r="Y4667" t="s">
        <v>24274</v>
      </c>
      <c r="Z4667" s="127">
        <v>44256</v>
      </c>
      <c r="AA4667" s="127">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20403</v>
      </c>
      <c r="X4668" s="127">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20404</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19309</v>
      </c>
      <c r="X4670" s="127">
        <v>26186</v>
      </c>
      <c r="Y4670" t="s">
        <v>5553</v>
      </c>
      <c r="Z4670" s="127">
        <v>44197</v>
      </c>
      <c r="AA4670" s="127">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20405</v>
      </c>
      <c r="X4671" s="127">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20406</v>
      </c>
      <c r="X4672" s="127">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20407</v>
      </c>
      <c r="X4673" s="127">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20408</v>
      </c>
      <c r="X4674" s="127">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20409</v>
      </c>
      <c r="X4675" s="127">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20410</v>
      </c>
      <c r="X4676" s="127">
        <v>24278</v>
      </c>
      <c r="Y4676" t="s">
        <v>4985</v>
      </c>
      <c r="AB4676" t="s">
        <v>38</v>
      </c>
      <c r="AC4676" t="s">
        <v>39</v>
      </c>
      <c r="AD4676" t="s">
        <v>40</v>
      </c>
    </row>
    <row r="4677" spans="1:30" x14ac:dyDescent="0.25">
      <c r="A4677" t="s">
        <v>20411</v>
      </c>
      <c r="B4677" t="s">
        <v>418</v>
      </c>
      <c r="C4677" t="s">
        <v>28</v>
      </c>
      <c r="D4677" t="s">
        <v>29</v>
      </c>
      <c r="E4677" t="s">
        <v>368</v>
      </c>
      <c r="F4677" t="s">
        <v>4962</v>
      </c>
      <c r="G4677" t="s">
        <v>4963</v>
      </c>
      <c r="H4677" t="s">
        <v>6354</v>
      </c>
      <c r="I4677" t="s">
        <v>579</v>
      </c>
      <c r="J4677" t="s">
        <v>20411</v>
      </c>
      <c r="K4677" t="s">
        <v>31</v>
      </c>
      <c r="L4677" t="s">
        <v>31</v>
      </c>
      <c r="M4677" t="s">
        <v>42</v>
      </c>
      <c r="N4677" t="s">
        <v>61</v>
      </c>
      <c r="O4677" t="s">
        <v>18690</v>
      </c>
      <c r="P4677" t="s">
        <v>536</v>
      </c>
      <c r="Q4677" t="s">
        <v>106</v>
      </c>
      <c r="R4677" t="s">
        <v>24275</v>
      </c>
      <c r="S4677" s="194" t="s">
        <v>235</v>
      </c>
      <c r="T4677" t="s">
        <v>64</v>
      </c>
      <c r="U4677" t="s">
        <v>3560</v>
      </c>
      <c r="V4677" t="s">
        <v>49</v>
      </c>
      <c r="W4677" t="s">
        <v>24276</v>
      </c>
      <c r="X4677" s="127">
        <v>26719</v>
      </c>
      <c r="Y4677" t="s">
        <v>24277</v>
      </c>
      <c r="Z4677" s="127">
        <v>44256</v>
      </c>
      <c r="AA4677" s="127">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94" t="s">
        <v>235</v>
      </c>
      <c r="T4678" t="s">
        <v>41</v>
      </c>
      <c r="U4678" t="s">
        <v>48</v>
      </c>
      <c r="V4678" t="s">
        <v>49</v>
      </c>
      <c r="W4678" t="s">
        <v>24278</v>
      </c>
      <c r="X4678" s="127">
        <v>30285</v>
      </c>
      <c r="Y4678" t="s">
        <v>24279</v>
      </c>
      <c r="Z4678" s="127">
        <v>44256</v>
      </c>
      <c r="AA4678" s="127">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20412</v>
      </c>
      <c r="X4679" s="127">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20415</v>
      </c>
      <c r="X4680" s="127">
        <v>26650</v>
      </c>
      <c r="Y4680" t="s">
        <v>16009</v>
      </c>
      <c r="Z4680" s="127">
        <v>44197</v>
      </c>
      <c r="AA4680" s="127">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20413</v>
      </c>
      <c r="X4681" s="127">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20414</v>
      </c>
      <c r="P4682" t="s">
        <v>642</v>
      </c>
      <c r="Q4682" t="s">
        <v>608</v>
      </c>
      <c r="R4682" t="s">
        <v>24280</v>
      </c>
      <c r="S4682" s="194" t="s">
        <v>235</v>
      </c>
      <c r="T4682" t="s">
        <v>64</v>
      </c>
      <c r="U4682" t="s">
        <v>48</v>
      </c>
      <c r="V4682" t="s">
        <v>49</v>
      </c>
      <c r="W4682" t="s">
        <v>24281</v>
      </c>
      <c r="X4682" s="127">
        <v>35339</v>
      </c>
      <c r="Y4682" t="s">
        <v>24282</v>
      </c>
      <c r="Z4682" s="127">
        <v>44256</v>
      </c>
      <c r="AA4682" s="127">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20415</v>
      </c>
      <c r="X4683" s="127">
        <v>26650</v>
      </c>
      <c r="Y4683" t="s">
        <v>16009</v>
      </c>
      <c r="Z4683" s="127">
        <v>44197</v>
      </c>
      <c r="AA4683" s="127">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20416</v>
      </c>
      <c r="X4684" s="127">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20417</v>
      </c>
      <c r="P4685" t="s">
        <v>993</v>
      </c>
      <c r="Q4685" t="s">
        <v>20420</v>
      </c>
      <c r="R4685" t="s">
        <v>840</v>
      </c>
      <c r="S4685" t="str">
        <f t="shared" si="69"/>
        <v>MURILLO NINAJA, HECTOR</v>
      </c>
      <c r="T4685" t="s">
        <v>47</v>
      </c>
      <c r="U4685" t="s">
        <v>48</v>
      </c>
      <c r="V4685" t="s">
        <v>49</v>
      </c>
      <c r="W4685" t="s">
        <v>20418</v>
      </c>
      <c r="X4685" s="127">
        <v>28827</v>
      </c>
      <c r="Y4685" t="s">
        <v>20419</v>
      </c>
      <c r="Z4685" s="127">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20421</v>
      </c>
      <c r="P4686" t="s">
        <v>186</v>
      </c>
      <c r="Q4686" t="s">
        <v>76</v>
      </c>
      <c r="R4686" t="s">
        <v>4771</v>
      </c>
      <c r="S4686" t="str">
        <f t="shared" si="69"/>
        <v>ORDOÑEZ CONDORI, HUGO HITLER</v>
      </c>
      <c r="T4686" t="s">
        <v>52</v>
      </c>
      <c r="U4686" t="s">
        <v>48</v>
      </c>
      <c r="V4686" t="s">
        <v>49</v>
      </c>
      <c r="W4686" t="s">
        <v>20422</v>
      </c>
      <c r="X4686" s="127">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20423</v>
      </c>
      <c r="X4687" s="127">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20424</v>
      </c>
      <c r="X4688" s="127">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94" t="s">
        <v>235</v>
      </c>
      <c r="T4689" t="s">
        <v>41</v>
      </c>
      <c r="U4689" t="s">
        <v>48</v>
      </c>
      <c r="V4689" t="s">
        <v>49</v>
      </c>
      <c r="W4689" t="s">
        <v>24283</v>
      </c>
      <c r="X4689" s="127">
        <v>30448</v>
      </c>
      <c r="Y4689" t="s">
        <v>24284</v>
      </c>
      <c r="Z4689" s="127">
        <v>44256</v>
      </c>
      <c r="AA4689" s="127">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20425</v>
      </c>
      <c r="X4690" s="127">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20426</v>
      </c>
      <c r="X4691" s="127">
        <v>25164</v>
      </c>
      <c r="Y4691" t="s">
        <v>5022</v>
      </c>
      <c r="Z4691" s="127">
        <v>43374</v>
      </c>
      <c r="AA4691" s="127">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20427</v>
      </c>
      <c r="X4692" s="127">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20428</v>
      </c>
      <c r="X4693" s="127">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20429</v>
      </c>
      <c r="X4694" s="127">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20430</v>
      </c>
      <c r="P4695" t="s">
        <v>179</v>
      </c>
      <c r="Q4695" t="s">
        <v>152</v>
      </c>
      <c r="R4695" t="s">
        <v>24285</v>
      </c>
      <c r="S4695" s="194" t="s">
        <v>235</v>
      </c>
      <c r="T4695" t="s">
        <v>64</v>
      </c>
      <c r="U4695" t="s">
        <v>48</v>
      </c>
      <c r="V4695" t="s">
        <v>49</v>
      </c>
      <c r="W4695" t="s">
        <v>24286</v>
      </c>
      <c r="X4695" s="127">
        <v>34424</v>
      </c>
      <c r="Y4695" t="s">
        <v>24287</v>
      </c>
      <c r="Z4695" s="127">
        <v>44256</v>
      </c>
      <c r="AA4695" s="127">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24288</v>
      </c>
      <c r="S4696" s="194" t="s">
        <v>235</v>
      </c>
      <c r="T4696" t="s">
        <v>64</v>
      </c>
      <c r="U4696" t="s">
        <v>48</v>
      </c>
      <c r="V4696" t="s">
        <v>49</v>
      </c>
      <c r="W4696" t="s">
        <v>24289</v>
      </c>
      <c r="X4696" s="127">
        <v>29443</v>
      </c>
      <c r="Y4696" t="s">
        <v>24290</v>
      </c>
      <c r="Z4696" s="127">
        <v>44256</v>
      </c>
      <c r="AA4696" s="127">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20431</v>
      </c>
      <c r="P4697" t="s">
        <v>24209</v>
      </c>
      <c r="Q4697" t="s">
        <v>178</v>
      </c>
      <c r="R4697" t="s">
        <v>24210</v>
      </c>
      <c r="S4697" s="194" t="s">
        <v>235</v>
      </c>
      <c r="T4697" t="s">
        <v>64</v>
      </c>
      <c r="U4697" t="s">
        <v>48</v>
      </c>
      <c r="V4697" t="s">
        <v>49</v>
      </c>
      <c r="W4697" t="s">
        <v>24211</v>
      </c>
      <c r="X4697" s="127">
        <v>31379</v>
      </c>
      <c r="Y4697" t="s">
        <v>24212</v>
      </c>
      <c r="Z4697" s="127">
        <v>44417</v>
      </c>
      <c r="AA4697" s="127">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20432</v>
      </c>
      <c r="X4698" s="127">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20433</v>
      </c>
      <c r="X4699" s="127">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20434</v>
      </c>
      <c r="P4700" t="s">
        <v>75</v>
      </c>
      <c r="Q4700" t="s">
        <v>1834</v>
      </c>
      <c r="R4700" t="s">
        <v>24291</v>
      </c>
      <c r="S4700" s="194" t="s">
        <v>235</v>
      </c>
      <c r="T4700" t="s">
        <v>64</v>
      </c>
      <c r="U4700" t="s">
        <v>48</v>
      </c>
      <c r="V4700" t="s">
        <v>49</v>
      </c>
      <c r="W4700" t="s">
        <v>24292</v>
      </c>
      <c r="X4700" s="127">
        <v>29873</v>
      </c>
      <c r="Y4700" t="s">
        <v>24293</v>
      </c>
      <c r="Z4700" s="127">
        <v>44361</v>
      </c>
      <c r="AA4700" s="127">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20435</v>
      </c>
      <c r="P4701" t="s">
        <v>253</v>
      </c>
      <c r="Q4701" t="s">
        <v>809</v>
      </c>
      <c r="R4701" t="s">
        <v>24294</v>
      </c>
      <c r="S4701" s="194" t="s">
        <v>235</v>
      </c>
      <c r="T4701" t="s">
        <v>41</v>
      </c>
      <c r="U4701" t="s">
        <v>48</v>
      </c>
      <c r="V4701" t="s">
        <v>49</v>
      </c>
      <c r="W4701" t="s">
        <v>24295</v>
      </c>
      <c r="X4701" s="127">
        <v>28330</v>
      </c>
      <c r="Y4701" t="s">
        <v>24296</v>
      </c>
      <c r="Z4701" s="127">
        <v>44501</v>
      </c>
      <c r="AA4701" s="127">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17169</v>
      </c>
      <c r="W4702" t="s">
        <v>20436</v>
      </c>
      <c r="X4702" s="127">
        <v>26391</v>
      </c>
      <c r="Y4702" t="s">
        <v>5048</v>
      </c>
      <c r="Z4702" s="127">
        <v>44501</v>
      </c>
      <c r="AA4702" s="127">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20437</v>
      </c>
      <c r="X4703" s="127">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20438</v>
      </c>
      <c r="X4704" s="127">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20439</v>
      </c>
      <c r="X4705" s="127">
        <v>24765</v>
      </c>
      <c r="Y4705" t="s">
        <v>4828</v>
      </c>
      <c r="Z4705" s="127">
        <v>43525</v>
      </c>
      <c r="AA4705" s="127">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20453</v>
      </c>
      <c r="X4706" s="127">
        <v>24813</v>
      </c>
      <c r="Y4706" t="s">
        <v>5086</v>
      </c>
      <c r="Z4706" s="127">
        <v>44256</v>
      </c>
      <c r="AA4706" s="127">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20456</v>
      </c>
      <c r="X4707" s="127">
        <v>30191</v>
      </c>
      <c r="Y4707" t="s">
        <v>5062</v>
      </c>
      <c r="Z4707" s="127">
        <v>44256</v>
      </c>
      <c r="AA4707" s="127">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20442</v>
      </c>
      <c r="S4708" t="str">
        <f t="shared" si="69"/>
        <v>MAMANI MAMANI, GUMERCINDO</v>
      </c>
      <c r="T4708" t="s">
        <v>52</v>
      </c>
      <c r="U4708" t="s">
        <v>48</v>
      </c>
      <c r="V4708" t="s">
        <v>49</v>
      </c>
      <c r="W4708" t="s">
        <v>20440</v>
      </c>
      <c r="X4708" s="127">
        <v>24120</v>
      </c>
      <c r="Y4708" t="s">
        <v>20441</v>
      </c>
      <c r="Z4708" s="127">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20443</v>
      </c>
      <c r="X4709" s="127">
        <v>23095</v>
      </c>
      <c r="Y4709" t="s">
        <v>5065</v>
      </c>
      <c r="Z4709" s="127">
        <v>44256</v>
      </c>
      <c r="AA4709" s="127">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20444</v>
      </c>
      <c r="P4710" t="s">
        <v>396</v>
      </c>
      <c r="Q4710" t="s">
        <v>105</v>
      </c>
      <c r="R4710" t="s">
        <v>24297</v>
      </c>
      <c r="S4710" s="194" t="s">
        <v>235</v>
      </c>
      <c r="T4710" t="s">
        <v>64</v>
      </c>
      <c r="U4710" t="s">
        <v>784</v>
      </c>
      <c r="V4710" t="s">
        <v>49</v>
      </c>
      <c r="W4710" t="s">
        <v>24298</v>
      </c>
      <c r="X4710" s="127">
        <v>30853</v>
      </c>
      <c r="Y4710" t="s">
        <v>24299</v>
      </c>
      <c r="Z4710" s="127">
        <v>44256</v>
      </c>
      <c r="AA4710" s="127">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20445</v>
      </c>
      <c r="X4711" s="127">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20446</v>
      </c>
      <c r="X4712" s="127">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94" t="s">
        <v>235</v>
      </c>
      <c r="T4713" t="s">
        <v>64</v>
      </c>
      <c r="U4713" t="s">
        <v>48</v>
      </c>
      <c r="V4713" t="s">
        <v>49</v>
      </c>
      <c r="W4713" t="s">
        <v>24300</v>
      </c>
      <c r="X4713" s="127">
        <v>30787</v>
      </c>
      <c r="Y4713" t="s">
        <v>24301</v>
      </c>
      <c r="Z4713" s="127">
        <v>44256</v>
      </c>
      <c r="AA4713" s="127">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20447</v>
      </c>
      <c r="X4714" s="127">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20448</v>
      </c>
      <c r="X4715" s="127">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20449</v>
      </c>
      <c r="P4716" t="s">
        <v>917</v>
      </c>
      <c r="Q4716" t="s">
        <v>976</v>
      </c>
      <c r="R4716" t="s">
        <v>220</v>
      </c>
      <c r="S4716" s="194" t="s">
        <v>235</v>
      </c>
      <c r="T4716" t="s">
        <v>64</v>
      </c>
      <c r="U4716" t="s">
        <v>48</v>
      </c>
      <c r="V4716" t="s">
        <v>49</v>
      </c>
      <c r="W4716" t="s">
        <v>24302</v>
      </c>
      <c r="X4716" s="127">
        <v>25113</v>
      </c>
      <c r="Y4716" t="s">
        <v>24303</v>
      </c>
      <c r="Z4716" s="127">
        <v>44256</v>
      </c>
      <c r="AA4716" s="127">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20450</v>
      </c>
      <c r="X4717" s="127">
        <v>28422</v>
      </c>
      <c r="Y4717" t="s">
        <v>5078</v>
      </c>
      <c r="Z4717" s="127">
        <v>44197</v>
      </c>
      <c r="AA4717" s="127">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20451</v>
      </c>
      <c r="X4718" s="127">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20452</v>
      </c>
      <c r="X4719" s="127">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20453</v>
      </c>
      <c r="X4720" s="127">
        <v>24813</v>
      </c>
      <c r="Y4720" t="s">
        <v>5086</v>
      </c>
      <c r="Z4720" s="127">
        <v>44256</v>
      </c>
      <c r="AA4720" s="127">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20454</v>
      </c>
      <c r="P4721" t="s">
        <v>156</v>
      </c>
      <c r="Q4721" t="s">
        <v>75</v>
      </c>
      <c r="R4721" t="s">
        <v>24304</v>
      </c>
      <c r="S4721" s="194" t="s">
        <v>235</v>
      </c>
      <c r="T4721" t="s">
        <v>64</v>
      </c>
      <c r="U4721" t="s">
        <v>48</v>
      </c>
      <c r="V4721" t="s">
        <v>49</v>
      </c>
      <c r="W4721" t="s">
        <v>24305</v>
      </c>
      <c r="X4721" s="127">
        <v>31966</v>
      </c>
      <c r="Y4721" t="s">
        <v>24306</v>
      </c>
      <c r="Z4721" s="127">
        <v>44256</v>
      </c>
      <c r="AA4721" s="127">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20455</v>
      </c>
      <c r="X4722" s="127">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20456</v>
      </c>
      <c r="X4723" s="127">
        <v>30191</v>
      </c>
      <c r="Y4723" t="s">
        <v>5062</v>
      </c>
      <c r="Z4723" s="127">
        <v>44256</v>
      </c>
      <c r="AA4723" s="127">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20457</v>
      </c>
      <c r="P4724" t="s">
        <v>132</v>
      </c>
      <c r="Q4724" t="s">
        <v>106</v>
      </c>
      <c r="R4724" t="s">
        <v>24307</v>
      </c>
      <c r="S4724" s="194" t="s">
        <v>235</v>
      </c>
      <c r="T4724" t="s">
        <v>64</v>
      </c>
      <c r="U4724" t="s">
        <v>48</v>
      </c>
      <c r="V4724" t="s">
        <v>49</v>
      </c>
      <c r="W4724" t="s">
        <v>24308</v>
      </c>
      <c r="X4724" s="127">
        <v>32042</v>
      </c>
      <c r="Y4724" t="s">
        <v>24309</v>
      </c>
      <c r="Z4724" s="127">
        <v>44256</v>
      </c>
      <c r="AA4724" s="127">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94" t="s">
        <v>235</v>
      </c>
      <c r="T4725" t="s">
        <v>64</v>
      </c>
      <c r="U4725" t="s">
        <v>48</v>
      </c>
      <c r="V4725" t="s">
        <v>49</v>
      </c>
      <c r="W4725" t="s">
        <v>24310</v>
      </c>
      <c r="X4725" s="127">
        <v>26557</v>
      </c>
      <c r="Y4725" t="s">
        <v>24311</v>
      </c>
      <c r="Z4725" s="127">
        <v>44256</v>
      </c>
      <c r="AA4725" s="127">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20458</v>
      </c>
      <c r="X4726" s="127">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20459</v>
      </c>
      <c r="X4727" s="127">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20460</v>
      </c>
      <c r="X4728" s="127">
        <v>23965</v>
      </c>
      <c r="Y4728" t="s">
        <v>5102</v>
      </c>
      <c r="Z4728" s="127">
        <v>44197</v>
      </c>
      <c r="AA4728" s="127">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20461</v>
      </c>
      <c r="P4729" t="s">
        <v>152</v>
      </c>
      <c r="Q4729" t="s">
        <v>230</v>
      </c>
      <c r="R4729" t="s">
        <v>649</v>
      </c>
      <c r="S4729" s="194" t="s">
        <v>235</v>
      </c>
      <c r="T4729" t="s">
        <v>64</v>
      </c>
      <c r="U4729" t="s">
        <v>48</v>
      </c>
      <c r="V4729" t="s">
        <v>49</v>
      </c>
      <c r="W4729" t="s">
        <v>24312</v>
      </c>
      <c r="X4729" s="127">
        <v>33901</v>
      </c>
      <c r="Y4729" t="s">
        <v>24313</v>
      </c>
      <c r="Z4729" s="127">
        <v>44256</v>
      </c>
      <c r="AA4729" s="127">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16184</v>
      </c>
      <c r="W4730" t="s">
        <v>20462</v>
      </c>
      <c r="X4730" s="127">
        <v>26255</v>
      </c>
      <c r="Y4730" t="s">
        <v>5107</v>
      </c>
      <c r="Z4730" s="127">
        <v>44429</v>
      </c>
      <c r="AA4730" s="127">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20463</v>
      </c>
      <c r="P4731" t="s">
        <v>126</v>
      </c>
      <c r="Q4731" t="s">
        <v>164</v>
      </c>
      <c r="R4731" t="s">
        <v>432</v>
      </c>
      <c r="S4731" s="194" t="s">
        <v>235</v>
      </c>
      <c r="T4731" t="s">
        <v>64</v>
      </c>
      <c r="U4731" t="s">
        <v>48</v>
      </c>
      <c r="V4731" t="s">
        <v>49</v>
      </c>
      <c r="W4731" t="s">
        <v>24314</v>
      </c>
      <c r="X4731" s="127">
        <v>31092</v>
      </c>
      <c r="Y4731" t="s">
        <v>24315</v>
      </c>
      <c r="Z4731" s="127">
        <v>44429</v>
      </c>
      <c r="AA4731" s="127">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20464</v>
      </c>
      <c r="X4732" s="127">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20465</v>
      </c>
      <c r="P4733" t="s">
        <v>191</v>
      </c>
      <c r="Q4733" t="s">
        <v>75</v>
      </c>
      <c r="R4733" t="s">
        <v>24316</v>
      </c>
      <c r="S4733" s="194" t="s">
        <v>235</v>
      </c>
      <c r="T4733" t="s">
        <v>64</v>
      </c>
      <c r="U4733" t="s">
        <v>48</v>
      </c>
      <c r="V4733" t="s">
        <v>49</v>
      </c>
      <c r="W4733" t="s">
        <v>24317</v>
      </c>
      <c r="X4733" s="127">
        <v>30397</v>
      </c>
      <c r="Y4733" t="s">
        <v>24318</v>
      </c>
      <c r="Z4733" s="127">
        <v>44361</v>
      </c>
      <c r="AA4733" s="127">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20466</v>
      </c>
      <c r="X4734" s="127">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20467</v>
      </c>
      <c r="X4735" s="127">
        <v>25685</v>
      </c>
      <c r="Y4735" t="s">
        <v>5118</v>
      </c>
      <c r="Z4735" s="127">
        <v>44256</v>
      </c>
      <c r="AA4735" s="127">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20468</v>
      </c>
      <c r="P4736" t="s">
        <v>506</v>
      </c>
      <c r="Q4736" t="s">
        <v>135</v>
      </c>
      <c r="R4736" t="s">
        <v>822</v>
      </c>
      <c r="S4736" s="194" t="s">
        <v>235</v>
      </c>
      <c r="T4736" t="s">
        <v>64</v>
      </c>
      <c r="U4736" t="s">
        <v>48</v>
      </c>
      <c r="V4736" t="s">
        <v>49</v>
      </c>
      <c r="W4736" t="s">
        <v>24319</v>
      </c>
      <c r="X4736" s="127">
        <v>31909</v>
      </c>
      <c r="Y4736" t="s">
        <v>24320</v>
      </c>
      <c r="Z4736" s="127">
        <v>44256</v>
      </c>
      <c r="AA4736" s="127">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20469</v>
      </c>
      <c r="X4737" s="127">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20470</v>
      </c>
      <c r="X4738" s="127">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20471</v>
      </c>
      <c r="X4739" s="127">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20472</v>
      </c>
      <c r="X4740" s="127">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20473</v>
      </c>
      <c r="X4741" s="127">
        <v>25413</v>
      </c>
      <c r="Y4741" t="s">
        <v>5354</v>
      </c>
      <c r="AB4741" t="s">
        <v>38</v>
      </c>
      <c r="AC4741" t="s">
        <v>39</v>
      </c>
      <c r="AD4741" t="s">
        <v>40</v>
      </c>
    </row>
    <row r="4742" spans="1:30" x14ac:dyDescent="0.25">
      <c r="A4742" t="s">
        <v>20474</v>
      </c>
      <c r="B4742" t="s">
        <v>425</v>
      </c>
      <c r="C4742" t="s">
        <v>28</v>
      </c>
      <c r="D4742" t="s">
        <v>29</v>
      </c>
      <c r="E4742" t="s">
        <v>234</v>
      </c>
      <c r="F4742" t="s">
        <v>5055</v>
      </c>
      <c r="G4742" t="s">
        <v>5056</v>
      </c>
      <c r="H4742" t="s">
        <v>6354</v>
      </c>
      <c r="I4742" t="s">
        <v>5057</v>
      </c>
      <c r="J4742" t="s">
        <v>20474</v>
      </c>
      <c r="K4742" t="s">
        <v>31</v>
      </c>
      <c r="L4742" t="s">
        <v>31</v>
      </c>
      <c r="M4742" t="s">
        <v>42</v>
      </c>
      <c r="N4742" t="s">
        <v>61</v>
      </c>
      <c r="O4742" t="s">
        <v>18690</v>
      </c>
      <c r="P4742" t="s">
        <v>24321</v>
      </c>
      <c r="Q4742" t="s">
        <v>24322</v>
      </c>
      <c r="R4742" t="s">
        <v>21933</v>
      </c>
      <c r="S4742" s="194" t="s">
        <v>235</v>
      </c>
      <c r="T4742" t="s">
        <v>64</v>
      </c>
      <c r="U4742" t="s">
        <v>6399</v>
      </c>
      <c r="V4742" t="s">
        <v>49</v>
      </c>
      <c r="W4742" t="s">
        <v>24323</v>
      </c>
      <c r="X4742" s="127">
        <v>29557</v>
      </c>
      <c r="Y4742" t="s">
        <v>24324</v>
      </c>
      <c r="Z4742" s="127">
        <v>44256</v>
      </c>
      <c r="AA4742" s="127">
        <v>44561</v>
      </c>
      <c r="AB4742" t="s">
        <v>2185</v>
      </c>
      <c r="AC4742" t="s">
        <v>6628</v>
      </c>
      <c r="AD4742" t="s">
        <v>40</v>
      </c>
    </row>
    <row r="4743" spans="1:30" x14ac:dyDescent="0.25">
      <c r="A4743" t="s">
        <v>20475</v>
      </c>
      <c r="B4743" t="s">
        <v>425</v>
      </c>
      <c r="C4743" t="s">
        <v>28</v>
      </c>
      <c r="D4743" t="s">
        <v>29</v>
      </c>
      <c r="E4743" t="s">
        <v>234</v>
      </c>
      <c r="F4743" t="s">
        <v>5055</v>
      </c>
      <c r="G4743" t="s">
        <v>5056</v>
      </c>
      <c r="H4743" t="s">
        <v>6354</v>
      </c>
      <c r="I4743" t="s">
        <v>5057</v>
      </c>
      <c r="J4743" t="s">
        <v>20475</v>
      </c>
      <c r="K4743" t="s">
        <v>31</v>
      </c>
      <c r="L4743" t="s">
        <v>31</v>
      </c>
      <c r="M4743" t="s">
        <v>42</v>
      </c>
      <c r="N4743" t="s">
        <v>61</v>
      </c>
      <c r="O4743" t="s">
        <v>18690</v>
      </c>
      <c r="P4743" t="s">
        <v>396</v>
      </c>
      <c r="Q4743" t="s">
        <v>105</v>
      </c>
      <c r="R4743" t="s">
        <v>24297</v>
      </c>
      <c r="S4743" s="194" t="s">
        <v>235</v>
      </c>
      <c r="T4743" t="s">
        <v>64</v>
      </c>
      <c r="U4743" t="s">
        <v>2661</v>
      </c>
      <c r="V4743" t="s">
        <v>49</v>
      </c>
      <c r="W4743" t="s">
        <v>24298</v>
      </c>
      <c r="X4743" s="127">
        <v>30853</v>
      </c>
      <c r="Y4743" t="s">
        <v>24299</v>
      </c>
      <c r="Z4743" s="127">
        <v>44256</v>
      </c>
      <c r="AA4743" s="127">
        <v>44561</v>
      </c>
      <c r="AB4743" t="s">
        <v>2185</v>
      </c>
      <c r="AC4743" t="s">
        <v>6628</v>
      </c>
      <c r="AD4743" t="s">
        <v>40</v>
      </c>
    </row>
    <row r="4744" spans="1:30" x14ac:dyDescent="0.25">
      <c r="A4744" t="s">
        <v>20476</v>
      </c>
      <c r="B4744" t="s">
        <v>425</v>
      </c>
      <c r="C4744" t="s">
        <v>28</v>
      </c>
      <c r="D4744" t="s">
        <v>29</v>
      </c>
      <c r="E4744" t="s">
        <v>234</v>
      </c>
      <c r="F4744" t="s">
        <v>5055</v>
      </c>
      <c r="G4744" t="s">
        <v>5056</v>
      </c>
      <c r="H4744" t="s">
        <v>6354</v>
      </c>
      <c r="I4744" t="s">
        <v>5057</v>
      </c>
      <c r="J4744" t="s">
        <v>20476</v>
      </c>
      <c r="K4744" t="s">
        <v>31</v>
      </c>
      <c r="L4744" t="s">
        <v>31</v>
      </c>
      <c r="M4744" t="s">
        <v>42</v>
      </c>
      <c r="N4744" t="s">
        <v>61</v>
      </c>
      <c r="O4744" t="s">
        <v>18690</v>
      </c>
      <c r="P4744" t="s">
        <v>230</v>
      </c>
      <c r="Q4744" t="s">
        <v>68</v>
      </c>
      <c r="R4744" t="s">
        <v>601</v>
      </c>
      <c r="S4744" s="194" t="s">
        <v>235</v>
      </c>
      <c r="T4744" t="s">
        <v>64</v>
      </c>
      <c r="U4744" t="s">
        <v>48</v>
      </c>
      <c r="V4744" t="s">
        <v>49</v>
      </c>
      <c r="W4744" t="s">
        <v>24325</v>
      </c>
      <c r="X4744" s="127">
        <v>30741</v>
      </c>
      <c r="Y4744" t="s">
        <v>24326</v>
      </c>
      <c r="Z4744" s="127">
        <v>44256</v>
      </c>
      <c r="AA4744" s="127">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24327</v>
      </c>
      <c r="Q4745" t="s">
        <v>24328</v>
      </c>
      <c r="R4745" t="s">
        <v>2526</v>
      </c>
      <c r="S4745" s="194" t="s">
        <v>235</v>
      </c>
      <c r="T4745" t="s">
        <v>41</v>
      </c>
      <c r="U4745" t="s">
        <v>48</v>
      </c>
      <c r="V4745" t="s">
        <v>49</v>
      </c>
      <c r="W4745" t="s">
        <v>24329</v>
      </c>
      <c r="X4745" s="127">
        <v>30160</v>
      </c>
      <c r="Y4745" t="s">
        <v>24330</v>
      </c>
      <c r="Z4745" s="127">
        <v>44260</v>
      </c>
      <c r="AA4745" s="127">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24331</v>
      </c>
      <c r="S4746" s="194" t="s">
        <v>235</v>
      </c>
      <c r="T4746" t="s">
        <v>41</v>
      </c>
      <c r="U4746" t="s">
        <v>48</v>
      </c>
      <c r="V4746" t="s">
        <v>49</v>
      </c>
      <c r="W4746" t="s">
        <v>24332</v>
      </c>
      <c r="X4746" s="127">
        <v>31936</v>
      </c>
      <c r="Y4746" t="s">
        <v>24333</v>
      </c>
      <c r="Z4746" s="127">
        <v>44256</v>
      </c>
      <c r="AA4746" s="127">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20477</v>
      </c>
      <c r="X4747" s="127">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20478</v>
      </c>
      <c r="X4748" s="127">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20479</v>
      </c>
      <c r="X4749" s="127">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20480</v>
      </c>
      <c r="P4750" t="s">
        <v>106</v>
      </c>
      <c r="Q4750" t="s">
        <v>152</v>
      </c>
      <c r="R4750" t="s">
        <v>24334</v>
      </c>
      <c r="S4750" s="194" t="s">
        <v>235</v>
      </c>
      <c r="T4750" t="s">
        <v>102</v>
      </c>
      <c r="U4750" t="s">
        <v>37</v>
      </c>
      <c r="V4750" t="s">
        <v>49</v>
      </c>
      <c r="W4750" t="s">
        <v>24335</v>
      </c>
      <c r="X4750" s="127">
        <v>35464</v>
      </c>
      <c r="Y4750" t="s">
        <v>24336</v>
      </c>
      <c r="Z4750" s="127">
        <v>44378</v>
      </c>
      <c r="AA4750" s="127">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24337</v>
      </c>
      <c r="S4751" s="194" t="s">
        <v>235</v>
      </c>
      <c r="T4751" t="s">
        <v>102</v>
      </c>
      <c r="U4751" t="s">
        <v>37</v>
      </c>
      <c r="V4751" t="s">
        <v>49</v>
      </c>
      <c r="W4751" t="s">
        <v>24338</v>
      </c>
      <c r="X4751" s="127">
        <v>28907</v>
      </c>
      <c r="Y4751" t="s">
        <v>24339</v>
      </c>
      <c r="Z4751" s="127">
        <v>44197</v>
      </c>
      <c r="AA4751" s="127">
        <v>44561</v>
      </c>
      <c r="AB4751" t="s">
        <v>38</v>
      </c>
      <c r="AC4751" t="s">
        <v>95</v>
      </c>
      <c r="AD4751" t="s">
        <v>40</v>
      </c>
    </row>
    <row r="4752" spans="1:30" x14ac:dyDescent="0.25">
      <c r="A4752" t="s">
        <v>20481</v>
      </c>
      <c r="B4752" t="s">
        <v>425</v>
      </c>
      <c r="C4752" t="s">
        <v>28</v>
      </c>
      <c r="D4752" t="s">
        <v>29</v>
      </c>
      <c r="E4752" t="s">
        <v>234</v>
      </c>
      <c r="F4752" t="s">
        <v>5055</v>
      </c>
      <c r="G4752" t="s">
        <v>5056</v>
      </c>
      <c r="H4752" t="s">
        <v>6354</v>
      </c>
      <c r="I4752" t="s">
        <v>5057</v>
      </c>
      <c r="J4752" t="s">
        <v>20481</v>
      </c>
      <c r="K4752" t="s">
        <v>773</v>
      </c>
      <c r="L4752" t="s">
        <v>6405</v>
      </c>
      <c r="M4752" t="s">
        <v>16105</v>
      </c>
      <c r="N4752" t="s">
        <v>61</v>
      </c>
      <c r="O4752" t="s">
        <v>16096</v>
      </c>
      <c r="P4752" t="s">
        <v>476</v>
      </c>
      <c r="Q4752" t="s">
        <v>4543</v>
      </c>
      <c r="R4752" t="s">
        <v>24340</v>
      </c>
      <c r="S4752" s="194" t="s">
        <v>235</v>
      </c>
      <c r="T4752" t="s">
        <v>775</v>
      </c>
      <c r="U4752" t="s">
        <v>776</v>
      </c>
      <c r="V4752" t="s">
        <v>49</v>
      </c>
      <c r="W4752" t="s">
        <v>24341</v>
      </c>
      <c r="X4752" s="127">
        <v>25348</v>
      </c>
      <c r="Y4752" t="s">
        <v>258</v>
      </c>
      <c r="Z4752" s="127">
        <v>44197</v>
      </c>
      <c r="AA4752" s="127">
        <v>44561</v>
      </c>
      <c r="AB4752" t="s">
        <v>119</v>
      </c>
      <c r="AC4752" t="s">
        <v>777</v>
      </c>
      <c r="AD4752" t="s">
        <v>40</v>
      </c>
    </row>
    <row r="4753" spans="1:30" x14ac:dyDescent="0.25">
      <c r="A4753" t="s">
        <v>20482</v>
      </c>
      <c r="B4753" t="s">
        <v>425</v>
      </c>
      <c r="C4753" t="s">
        <v>28</v>
      </c>
      <c r="D4753" t="s">
        <v>29</v>
      </c>
      <c r="E4753" t="s">
        <v>234</v>
      </c>
      <c r="F4753" t="s">
        <v>5055</v>
      </c>
      <c r="G4753" t="s">
        <v>5056</v>
      </c>
      <c r="H4753" t="s">
        <v>6354</v>
      </c>
      <c r="I4753" t="s">
        <v>5057</v>
      </c>
      <c r="J4753" t="s">
        <v>20482</v>
      </c>
      <c r="K4753" t="s">
        <v>773</v>
      </c>
      <c r="L4753" t="s">
        <v>6405</v>
      </c>
      <c r="M4753" t="s">
        <v>16110</v>
      </c>
      <c r="N4753" t="s">
        <v>61</v>
      </c>
      <c r="O4753" t="s">
        <v>16111</v>
      </c>
      <c r="P4753" t="s">
        <v>159</v>
      </c>
      <c r="Q4753" t="s">
        <v>97</v>
      </c>
      <c r="R4753" t="s">
        <v>399</v>
      </c>
      <c r="S4753" s="194" t="s">
        <v>235</v>
      </c>
      <c r="T4753" t="s">
        <v>775</v>
      </c>
      <c r="U4753" t="s">
        <v>776</v>
      </c>
      <c r="V4753" t="s">
        <v>49</v>
      </c>
      <c r="W4753" t="s">
        <v>24342</v>
      </c>
      <c r="X4753" s="127">
        <v>33004</v>
      </c>
      <c r="Y4753" t="s">
        <v>24343</v>
      </c>
      <c r="Z4753" s="127">
        <v>44409</v>
      </c>
      <c r="AA4753" s="127">
        <v>44561</v>
      </c>
      <c r="AB4753" t="s">
        <v>119</v>
      </c>
      <c r="AC4753" t="s">
        <v>777</v>
      </c>
      <c r="AD4753" t="s">
        <v>40</v>
      </c>
    </row>
    <row r="4754" spans="1:30" x14ac:dyDescent="0.25">
      <c r="A4754" t="s">
        <v>20483</v>
      </c>
      <c r="B4754" t="s">
        <v>425</v>
      </c>
      <c r="C4754" t="s">
        <v>28</v>
      </c>
      <c r="D4754" t="s">
        <v>29</v>
      </c>
      <c r="E4754" t="s">
        <v>234</v>
      </c>
      <c r="F4754" t="s">
        <v>5055</v>
      </c>
      <c r="G4754" t="s">
        <v>5056</v>
      </c>
      <c r="H4754" t="s">
        <v>6354</v>
      </c>
      <c r="I4754" t="s">
        <v>5057</v>
      </c>
      <c r="J4754" t="s">
        <v>20483</v>
      </c>
      <c r="K4754" t="s">
        <v>773</v>
      </c>
      <c r="L4754" t="s">
        <v>6405</v>
      </c>
      <c r="M4754" t="s">
        <v>16114</v>
      </c>
      <c r="N4754" t="s">
        <v>61</v>
      </c>
      <c r="O4754" t="s">
        <v>16111</v>
      </c>
      <c r="P4754" t="s">
        <v>655</v>
      </c>
      <c r="Q4754" t="s">
        <v>379</v>
      </c>
      <c r="R4754" t="s">
        <v>24344</v>
      </c>
      <c r="S4754" s="194" t="s">
        <v>235</v>
      </c>
      <c r="T4754" t="s">
        <v>775</v>
      </c>
      <c r="U4754" t="s">
        <v>776</v>
      </c>
      <c r="V4754" t="s">
        <v>49</v>
      </c>
      <c r="W4754" t="s">
        <v>24345</v>
      </c>
      <c r="X4754" s="127">
        <v>33815</v>
      </c>
      <c r="Y4754" t="s">
        <v>258</v>
      </c>
      <c r="Z4754" s="127">
        <v>44256</v>
      </c>
      <c r="AA4754" s="127">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20484</v>
      </c>
      <c r="X4755" s="127">
        <v>26599</v>
      </c>
      <c r="Y4755" t="s">
        <v>5147</v>
      </c>
      <c r="Z4755" s="127">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20485</v>
      </c>
      <c r="X4756" s="127">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20486</v>
      </c>
      <c r="X4757" s="127">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20487</v>
      </c>
      <c r="X4758" s="127">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20488</v>
      </c>
      <c r="P4759" t="s">
        <v>456</v>
      </c>
      <c r="Q4759" t="s">
        <v>193</v>
      </c>
      <c r="R4759" t="s">
        <v>24346</v>
      </c>
      <c r="S4759" s="194" t="s">
        <v>235</v>
      </c>
      <c r="T4759" t="s">
        <v>64</v>
      </c>
      <c r="U4759" t="s">
        <v>48</v>
      </c>
      <c r="V4759" t="s">
        <v>49</v>
      </c>
      <c r="W4759" t="s">
        <v>24347</v>
      </c>
      <c r="X4759" s="127">
        <v>26158</v>
      </c>
      <c r="Y4759" t="s">
        <v>24348</v>
      </c>
      <c r="Z4759" s="127">
        <v>44393</v>
      </c>
      <c r="AA4759" s="127">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20489</v>
      </c>
      <c r="X4760" s="127">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20490</v>
      </c>
      <c r="X4761" s="127">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20491</v>
      </c>
      <c r="X4762" s="127">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24349</v>
      </c>
      <c r="Q4763" t="s">
        <v>150</v>
      </c>
      <c r="R4763" t="s">
        <v>13514</v>
      </c>
      <c r="S4763" s="194" t="s">
        <v>235</v>
      </c>
      <c r="T4763" t="s">
        <v>102</v>
      </c>
      <c r="U4763" t="s">
        <v>37</v>
      </c>
      <c r="V4763" t="s">
        <v>49</v>
      </c>
      <c r="W4763" t="s">
        <v>24350</v>
      </c>
      <c r="X4763" s="127">
        <v>24415</v>
      </c>
      <c r="Y4763" t="s">
        <v>24351</v>
      </c>
      <c r="Z4763" s="127">
        <v>44197</v>
      </c>
      <c r="AA4763" s="127">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20492</v>
      </c>
      <c r="X4764" s="127">
        <v>25138</v>
      </c>
      <c r="Y4764" t="s">
        <v>4967</v>
      </c>
      <c r="Z4764" s="127">
        <v>43525</v>
      </c>
      <c r="AA4764" s="127">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20493</v>
      </c>
      <c r="X4765" s="127">
        <v>26028</v>
      </c>
      <c r="Y4765" t="s">
        <v>20494</v>
      </c>
      <c r="Z4765" s="127">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20495</v>
      </c>
      <c r="P4766" t="s">
        <v>24352</v>
      </c>
      <c r="Q4766" t="s">
        <v>298</v>
      </c>
      <c r="R4766" t="s">
        <v>24353</v>
      </c>
      <c r="S4766" s="194" t="s">
        <v>235</v>
      </c>
      <c r="T4766" t="s">
        <v>64</v>
      </c>
      <c r="U4766" t="s">
        <v>784</v>
      </c>
      <c r="V4766" t="s">
        <v>49</v>
      </c>
      <c r="W4766" t="s">
        <v>24354</v>
      </c>
      <c r="X4766" s="127">
        <v>28271</v>
      </c>
      <c r="Y4766" t="s">
        <v>24355</v>
      </c>
      <c r="Z4766" s="127">
        <v>44256</v>
      </c>
      <c r="AA4766" s="127">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20496</v>
      </c>
      <c r="X4767" s="127">
        <v>22622</v>
      </c>
      <c r="Y4767" t="s">
        <v>5175</v>
      </c>
      <c r="Z4767" s="127">
        <v>44256</v>
      </c>
      <c r="AA4767" s="127">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20497</v>
      </c>
      <c r="X4768" s="127">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20498</v>
      </c>
      <c r="X4769" s="127">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20499</v>
      </c>
      <c r="P4770" t="s">
        <v>502</v>
      </c>
      <c r="Q4770" t="s">
        <v>194</v>
      </c>
      <c r="R4770" t="s">
        <v>24356</v>
      </c>
      <c r="S4770" s="194" t="s">
        <v>235</v>
      </c>
      <c r="T4770" t="s">
        <v>64</v>
      </c>
      <c r="U4770" t="s">
        <v>48</v>
      </c>
      <c r="V4770" t="s">
        <v>49</v>
      </c>
      <c r="W4770" t="s">
        <v>24357</v>
      </c>
      <c r="X4770" s="127">
        <v>26690</v>
      </c>
      <c r="Y4770" t="s">
        <v>24358</v>
      </c>
      <c r="Z4770" s="127">
        <v>44417</v>
      </c>
      <c r="AA4770" s="127">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20500</v>
      </c>
      <c r="P4771" t="s">
        <v>337</v>
      </c>
      <c r="Q4771" t="s">
        <v>337</v>
      </c>
      <c r="R4771" t="s">
        <v>24359</v>
      </c>
      <c r="S4771" s="194" t="s">
        <v>235</v>
      </c>
      <c r="T4771" t="s">
        <v>64</v>
      </c>
      <c r="U4771" t="s">
        <v>48</v>
      </c>
      <c r="V4771" t="s">
        <v>49</v>
      </c>
      <c r="W4771" t="s">
        <v>24360</v>
      </c>
      <c r="X4771" s="127">
        <v>27937</v>
      </c>
      <c r="Y4771" t="s">
        <v>24361</v>
      </c>
      <c r="Z4771" s="127">
        <v>44298</v>
      </c>
      <c r="AA4771" s="127">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16184</v>
      </c>
      <c r="W4772" t="s">
        <v>20501</v>
      </c>
      <c r="X4772" s="127">
        <v>29406</v>
      </c>
      <c r="Y4772" t="s">
        <v>5187</v>
      </c>
      <c r="Z4772" s="127">
        <v>44287</v>
      </c>
      <c r="AA4772" s="127">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20502</v>
      </c>
      <c r="X4773" s="127">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20503</v>
      </c>
      <c r="X4774" s="127">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20504</v>
      </c>
      <c r="P4775" t="s">
        <v>530</v>
      </c>
      <c r="Q4775" t="s">
        <v>24362</v>
      </c>
      <c r="R4775" t="s">
        <v>24363</v>
      </c>
      <c r="S4775" s="194" t="s">
        <v>235</v>
      </c>
      <c r="T4775" t="s">
        <v>64</v>
      </c>
      <c r="U4775" t="s">
        <v>784</v>
      </c>
      <c r="V4775" t="s">
        <v>49</v>
      </c>
      <c r="W4775" t="s">
        <v>24364</v>
      </c>
      <c r="X4775" s="127">
        <v>21375</v>
      </c>
      <c r="Y4775" t="s">
        <v>24365</v>
      </c>
      <c r="Z4775" s="127">
        <v>44306</v>
      </c>
      <c r="AA4775" s="127">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20505</v>
      </c>
      <c r="X4776" s="127">
        <v>24568</v>
      </c>
      <c r="Y4776" t="s">
        <v>5196</v>
      </c>
      <c r="Z4776" s="127">
        <v>44256</v>
      </c>
      <c r="AA4776" s="127">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20506</v>
      </c>
      <c r="X4777" s="127">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20507</v>
      </c>
      <c r="X4778" s="127">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20508</v>
      </c>
      <c r="X4779" s="127">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20511</v>
      </c>
      <c r="S4780" t="str">
        <f t="shared" si="70"/>
        <v>CONDORI NEYRA, ROSMARY LIZBETH</v>
      </c>
      <c r="T4780" t="s">
        <v>52</v>
      </c>
      <c r="U4780" t="s">
        <v>48</v>
      </c>
      <c r="V4780" t="s">
        <v>49</v>
      </c>
      <c r="W4780" t="s">
        <v>20509</v>
      </c>
      <c r="X4780" s="127">
        <v>26631</v>
      </c>
      <c r="Y4780" t="s">
        <v>20510</v>
      </c>
      <c r="Z4780" s="127">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16181</v>
      </c>
      <c r="P4781" t="s">
        <v>301</v>
      </c>
      <c r="Q4781" t="s">
        <v>75</v>
      </c>
      <c r="R4781" t="s">
        <v>24366</v>
      </c>
      <c r="S4781" s="194" t="s">
        <v>235</v>
      </c>
      <c r="T4781" t="s">
        <v>64</v>
      </c>
      <c r="U4781" t="s">
        <v>48</v>
      </c>
      <c r="V4781" t="s">
        <v>49</v>
      </c>
      <c r="W4781" t="s">
        <v>24367</v>
      </c>
      <c r="X4781" s="127">
        <v>27569</v>
      </c>
      <c r="Y4781" t="s">
        <v>24368</v>
      </c>
      <c r="Z4781" s="127">
        <v>44267</v>
      </c>
      <c r="AA4781" s="127">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20514</v>
      </c>
      <c r="S4782" t="str">
        <f t="shared" si="70"/>
        <v>FLORES CCOPA, SEVERO VIDAL</v>
      </c>
      <c r="T4782" t="s">
        <v>64</v>
      </c>
      <c r="U4782" t="s">
        <v>48</v>
      </c>
      <c r="V4782" t="s">
        <v>49</v>
      </c>
      <c r="W4782" t="s">
        <v>20512</v>
      </c>
      <c r="X4782" s="127">
        <v>24924</v>
      </c>
      <c r="Y4782" t="s">
        <v>20513</v>
      </c>
      <c r="Z4782" s="127">
        <v>44256</v>
      </c>
      <c r="AB4782" t="s">
        <v>38</v>
      </c>
      <c r="AC4782" t="s">
        <v>39</v>
      </c>
      <c r="AD4782" t="s">
        <v>40</v>
      </c>
    </row>
    <row r="4783" spans="1:30" x14ac:dyDescent="0.25">
      <c r="A4783" t="s">
        <v>20515</v>
      </c>
      <c r="B4783" t="s">
        <v>433</v>
      </c>
      <c r="C4783" t="s">
        <v>28</v>
      </c>
      <c r="D4783" t="s">
        <v>29</v>
      </c>
      <c r="E4783" t="s">
        <v>369</v>
      </c>
      <c r="F4783" t="s">
        <v>5168</v>
      </c>
      <c r="G4783" t="s">
        <v>5169</v>
      </c>
      <c r="H4783" t="s">
        <v>6354</v>
      </c>
      <c r="I4783" t="s">
        <v>5170</v>
      </c>
      <c r="J4783" t="s">
        <v>20515</v>
      </c>
      <c r="K4783" t="s">
        <v>31</v>
      </c>
      <c r="L4783" t="s">
        <v>31</v>
      </c>
      <c r="M4783" t="s">
        <v>42</v>
      </c>
      <c r="N4783" t="s">
        <v>61</v>
      </c>
      <c r="O4783" t="s">
        <v>18690</v>
      </c>
      <c r="P4783" t="s">
        <v>13054</v>
      </c>
      <c r="Q4783" t="s">
        <v>75</v>
      </c>
      <c r="R4783" t="s">
        <v>22175</v>
      </c>
      <c r="S4783" s="194" t="s">
        <v>235</v>
      </c>
      <c r="T4783" t="s">
        <v>64</v>
      </c>
      <c r="U4783" t="s">
        <v>2662</v>
      </c>
      <c r="V4783" t="s">
        <v>49</v>
      </c>
      <c r="W4783" t="s">
        <v>24369</v>
      </c>
      <c r="X4783" s="127">
        <v>29339</v>
      </c>
      <c r="Y4783" t="s">
        <v>24370</v>
      </c>
      <c r="Z4783" s="127">
        <v>44256</v>
      </c>
      <c r="AA4783" s="127">
        <v>44561</v>
      </c>
      <c r="AB4783" t="s">
        <v>2185</v>
      </c>
      <c r="AC4783" t="s">
        <v>6628</v>
      </c>
      <c r="AD4783" t="s">
        <v>40</v>
      </c>
    </row>
    <row r="4784" spans="1:30" x14ac:dyDescent="0.25">
      <c r="A4784" t="s">
        <v>20516</v>
      </c>
      <c r="B4784" t="s">
        <v>433</v>
      </c>
      <c r="C4784" t="s">
        <v>28</v>
      </c>
      <c r="D4784" t="s">
        <v>29</v>
      </c>
      <c r="E4784" t="s">
        <v>369</v>
      </c>
      <c r="F4784" t="s">
        <v>5168</v>
      </c>
      <c r="G4784" t="s">
        <v>5169</v>
      </c>
      <c r="H4784" t="s">
        <v>6354</v>
      </c>
      <c r="I4784" t="s">
        <v>5170</v>
      </c>
      <c r="J4784" t="s">
        <v>20516</v>
      </c>
      <c r="K4784" t="s">
        <v>31</v>
      </c>
      <c r="L4784" t="s">
        <v>31</v>
      </c>
      <c r="M4784" t="s">
        <v>42</v>
      </c>
      <c r="N4784" t="s">
        <v>61</v>
      </c>
      <c r="O4784" t="s">
        <v>18690</v>
      </c>
      <c r="P4784" t="s">
        <v>24352</v>
      </c>
      <c r="Q4784" t="s">
        <v>298</v>
      </c>
      <c r="R4784" t="s">
        <v>24353</v>
      </c>
      <c r="S4784" s="194" t="s">
        <v>235</v>
      </c>
      <c r="T4784" t="s">
        <v>64</v>
      </c>
      <c r="U4784" t="s">
        <v>6498</v>
      </c>
      <c r="V4784" t="s">
        <v>49</v>
      </c>
      <c r="W4784" t="s">
        <v>24354</v>
      </c>
      <c r="X4784" s="127">
        <v>28271</v>
      </c>
      <c r="Y4784" t="s">
        <v>24355</v>
      </c>
      <c r="Z4784" s="127">
        <v>44256</v>
      </c>
      <c r="AA4784" s="127">
        <v>44561</v>
      </c>
      <c r="AB4784" t="s">
        <v>2185</v>
      </c>
      <c r="AC4784" t="s">
        <v>6628</v>
      </c>
      <c r="AD4784" t="s">
        <v>40</v>
      </c>
    </row>
    <row r="4785" spans="1:30" x14ac:dyDescent="0.25">
      <c r="A4785" t="s">
        <v>20517</v>
      </c>
      <c r="B4785" t="s">
        <v>433</v>
      </c>
      <c r="C4785" t="s">
        <v>28</v>
      </c>
      <c r="D4785" t="s">
        <v>29</v>
      </c>
      <c r="E4785" t="s">
        <v>369</v>
      </c>
      <c r="F4785" t="s">
        <v>5168</v>
      </c>
      <c r="G4785" t="s">
        <v>5169</v>
      </c>
      <c r="H4785" t="s">
        <v>6354</v>
      </c>
      <c r="I4785" t="s">
        <v>5170</v>
      </c>
      <c r="J4785" t="s">
        <v>20517</v>
      </c>
      <c r="K4785" t="s">
        <v>31</v>
      </c>
      <c r="L4785" t="s">
        <v>31</v>
      </c>
      <c r="M4785" t="s">
        <v>42</v>
      </c>
      <c r="N4785" t="s">
        <v>61</v>
      </c>
      <c r="O4785" t="s">
        <v>18690</v>
      </c>
      <c r="P4785" t="s">
        <v>1065</v>
      </c>
      <c r="Q4785" t="s">
        <v>151</v>
      </c>
      <c r="R4785" t="s">
        <v>24371</v>
      </c>
      <c r="S4785" s="194" t="s">
        <v>235</v>
      </c>
      <c r="T4785" t="s">
        <v>64</v>
      </c>
      <c r="U4785" t="s">
        <v>784</v>
      </c>
      <c r="V4785" t="s">
        <v>49</v>
      </c>
      <c r="W4785" t="s">
        <v>24372</v>
      </c>
      <c r="X4785" s="127">
        <v>31950</v>
      </c>
      <c r="Y4785" t="s">
        <v>24373</v>
      </c>
      <c r="Z4785" s="127">
        <v>44256</v>
      </c>
      <c r="AA4785" s="127">
        <v>44561</v>
      </c>
      <c r="AB4785" t="s">
        <v>2185</v>
      </c>
      <c r="AC4785" t="s">
        <v>6628</v>
      </c>
      <c r="AD4785" t="s">
        <v>40</v>
      </c>
    </row>
    <row r="4786" spans="1:30" x14ac:dyDescent="0.25">
      <c r="A4786" t="s">
        <v>20518</v>
      </c>
      <c r="B4786" t="s">
        <v>433</v>
      </c>
      <c r="C4786" t="s">
        <v>28</v>
      </c>
      <c r="D4786" t="s">
        <v>29</v>
      </c>
      <c r="E4786" t="s">
        <v>369</v>
      </c>
      <c r="F4786" t="s">
        <v>5168</v>
      </c>
      <c r="G4786" t="s">
        <v>5169</v>
      </c>
      <c r="H4786" t="s">
        <v>6354</v>
      </c>
      <c r="I4786" t="s">
        <v>5170</v>
      </c>
      <c r="J4786" t="s">
        <v>20518</v>
      </c>
      <c r="K4786" t="s">
        <v>31</v>
      </c>
      <c r="L4786" t="s">
        <v>31</v>
      </c>
      <c r="M4786" t="s">
        <v>42</v>
      </c>
      <c r="N4786" t="s">
        <v>61</v>
      </c>
      <c r="O4786" t="s">
        <v>18690</v>
      </c>
      <c r="P4786" t="s">
        <v>530</v>
      </c>
      <c r="Q4786" t="s">
        <v>24362</v>
      </c>
      <c r="R4786" t="s">
        <v>24363</v>
      </c>
      <c r="S4786" s="194" t="s">
        <v>235</v>
      </c>
      <c r="T4786" t="s">
        <v>64</v>
      </c>
      <c r="U4786" t="s">
        <v>2661</v>
      </c>
      <c r="V4786" t="s">
        <v>49</v>
      </c>
      <c r="W4786" t="s">
        <v>24364</v>
      </c>
      <c r="X4786" s="127">
        <v>21375</v>
      </c>
      <c r="Y4786" t="s">
        <v>24365</v>
      </c>
      <c r="Z4786" s="127">
        <v>44306</v>
      </c>
      <c r="AA4786" s="127">
        <v>44561</v>
      </c>
      <c r="AB4786" t="s">
        <v>2185</v>
      </c>
      <c r="AC4786" t="s">
        <v>6628</v>
      </c>
      <c r="AD4786" t="s">
        <v>40</v>
      </c>
    </row>
    <row r="4787" spans="1:30" x14ac:dyDescent="0.25">
      <c r="A4787" t="s">
        <v>20519</v>
      </c>
      <c r="B4787" t="s">
        <v>433</v>
      </c>
      <c r="C4787" t="s">
        <v>28</v>
      </c>
      <c r="D4787" t="s">
        <v>29</v>
      </c>
      <c r="E4787" t="s">
        <v>369</v>
      </c>
      <c r="F4787" t="s">
        <v>5168</v>
      </c>
      <c r="G4787" t="s">
        <v>5169</v>
      </c>
      <c r="H4787" t="s">
        <v>6354</v>
      </c>
      <c r="I4787" t="s">
        <v>5170</v>
      </c>
      <c r="J4787" t="s">
        <v>20519</v>
      </c>
      <c r="K4787" t="s">
        <v>31</v>
      </c>
      <c r="L4787" t="s">
        <v>31</v>
      </c>
      <c r="M4787" t="s">
        <v>42</v>
      </c>
      <c r="N4787" t="s">
        <v>61</v>
      </c>
      <c r="O4787" t="s">
        <v>18690</v>
      </c>
      <c r="P4787" t="s">
        <v>84</v>
      </c>
      <c r="Q4787" t="s">
        <v>270</v>
      </c>
      <c r="R4787" t="s">
        <v>24374</v>
      </c>
      <c r="S4787" s="194" t="s">
        <v>235</v>
      </c>
      <c r="T4787" t="s">
        <v>64</v>
      </c>
      <c r="U4787" t="s">
        <v>48</v>
      </c>
      <c r="V4787" t="s">
        <v>49</v>
      </c>
      <c r="W4787" t="s">
        <v>24375</v>
      </c>
      <c r="X4787" s="127">
        <v>27955</v>
      </c>
      <c r="Y4787" t="s">
        <v>24376</v>
      </c>
      <c r="Z4787" s="127">
        <v>44480</v>
      </c>
      <c r="AA4787" s="127">
        <v>44561</v>
      </c>
      <c r="AB4787" t="s">
        <v>2185</v>
      </c>
      <c r="AC4787" t="s">
        <v>6628</v>
      </c>
      <c r="AD4787" t="s">
        <v>40</v>
      </c>
    </row>
    <row r="4788" spans="1:30" x14ac:dyDescent="0.25">
      <c r="A4788" t="s">
        <v>20520</v>
      </c>
      <c r="B4788" t="s">
        <v>433</v>
      </c>
      <c r="C4788" t="s">
        <v>28</v>
      </c>
      <c r="D4788" t="s">
        <v>29</v>
      </c>
      <c r="E4788" t="s">
        <v>369</v>
      </c>
      <c r="F4788" t="s">
        <v>5168</v>
      </c>
      <c r="G4788" t="s">
        <v>5169</v>
      </c>
      <c r="H4788" t="s">
        <v>6354</v>
      </c>
      <c r="I4788" t="s">
        <v>5170</v>
      </c>
      <c r="J4788" t="s">
        <v>20520</v>
      </c>
      <c r="K4788" t="s">
        <v>31</v>
      </c>
      <c r="L4788" t="s">
        <v>31</v>
      </c>
      <c r="M4788" t="s">
        <v>42</v>
      </c>
      <c r="N4788" t="s">
        <v>61</v>
      </c>
      <c r="O4788" t="s">
        <v>18690</v>
      </c>
      <c r="P4788" t="s">
        <v>13054</v>
      </c>
      <c r="Q4788" t="s">
        <v>75</v>
      </c>
      <c r="R4788" t="s">
        <v>22175</v>
      </c>
      <c r="S4788" s="194" t="s">
        <v>235</v>
      </c>
      <c r="T4788" t="s">
        <v>64</v>
      </c>
      <c r="U4788" t="s">
        <v>2662</v>
      </c>
      <c r="V4788" t="s">
        <v>49</v>
      </c>
      <c r="W4788" t="s">
        <v>24369</v>
      </c>
      <c r="X4788" s="127">
        <v>29339</v>
      </c>
      <c r="Y4788" t="s">
        <v>24370</v>
      </c>
      <c r="Z4788" s="127">
        <v>44256</v>
      </c>
      <c r="AA4788" s="127">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20521</v>
      </c>
      <c r="X4789" s="127">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20522</v>
      </c>
      <c r="X4790" s="127">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20523</v>
      </c>
      <c r="X4791" s="127">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94" t="s">
        <v>235</v>
      </c>
      <c r="T4792" t="s">
        <v>102</v>
      </c>
      <c r="U4792" t="s">
        <v>37</v>
      </c>
      <c r="V4792" t="s">
        <v>49</v>
      </c>
      <c r="W4792" t="s">
        <v>24377</v>
      </c>
      <c r="X4792" s="127">
        <v>27758</v>
      </c>
      <c r="Y4792" t="s">
        <v>24378</v>
      </c>
      <c r="Z4792" s="127">
        <v>44197</v>
      </c>
      <c r="AA4792" s="127">
        <v>44561</v>
      </c>
      <c r="AB4792" t="s">
        <v>38</v>
      </c>
      <c r="AC4792" t="s">
        <v>95</v>
      </c>
      <c r="AD4792" t="s">
        <v>40</v>
      </c>
    </row>
    <row r="4793" spans="1:30" x14ac:dyDescent="0.25">
      <c r="A4793" t="s">
        <v>20524</v>
      </c>
      <c r="B4793" t="s">
        <v>433</v>
      </c>
      <c r="C4793" t="s">
        <v>28</v>
      </c>
      <c r="D4793" t="s">
        <v>29</v>
      </c>
      <c r="E4793" t="s">
        <v>369</v>
      </c>
      <c r="F4793" t="s">
        <v>5168</v>
      </c>
      <c r="G4793" t="s">
        <v>5169</v>
      </c>
      <c r="H4793" t="s">
        <v>6354</v>
      </c>
      <c r="I4793" t="s">
        <v>5170</v>
      </c>
      <c r="J4793" t="s">
        <v>20524</v>
      </c>
      <c r="K4793" t="s">
        <v>773</v>
      </c>
      <c r="L4793" t="s">
        <v>6405</v>
      </c>
      <c r="M4793" t="s">
        <v>16105</v>
      </c>
      <c r="N4793" t="s">
        <v>61</v>
      </c>
      <c r="O4793" t="s">
        <v>16096</v>
      </c>
      <c r="P4793" t="s">
        <v>156</v>
      </c>
      <c r="Q4793" t="s">
        <v>327</v>
      </c>
      <c r="R4793" t="s">
        <v>803</v>
      </c>
      <c r="S4793" s="194" t="s">
        <v>235</v>
      </c>
      <c r="T4793" t="s">
        <v>775</v>
      </c>
      <c r="U4793" t="s">
        <v>776</v>
      </c>
      <c r="V4793" t="s">
        <v>49</v>
      </c>
      <c r="W4793" t="s">
        <v>24379</v>
      </c>
      <c r="X4793" s="127">
        <v>34024</v>
      </c>
      <c r="Y4793" t="s">
        <v>258</v>
      </c>
      <c r="Z4793" s="127">
        <v>44197</v>
      </c>
      <c r="AA4793" s="127">
        <v>44561</v>
      </c>
      <c r="AB4793" t="s">
        <v>119</v>
      </c>
      <c r="AC4793" t="s">
        <v>777</v>
      </c>
      <c r="AD4793" t="s">
        <v>40</v>
      </c>
    </row>
    <row r="4794" spans="1:30" x14ac:dyDescent="0.25">
      <c r="A4794" t="s">
        <v>20525</v>
      </c>
      <c r="B4794" t="s">
        <v>433</v>
      </c>
      <c r="C4794" t="s">
        <v>28</v>
      </c>
      <c r="D4794" t="s">
        <v>29</v>
      </c>
      <c r="E4794" t="s">
        <v>369</v>
      </c>
      <c r="F4794" t="s">
        <v>5168</v>
      </c>
      <c r="G4794" t="s">
        <v>5169</v>
      </c>
      <c r="H4794" t="s">
        <v>6354</v>
      </c>
      <c r="I4794" t="s">
        <v>5170</v>
      </c>
      <c r="J4794" t="s">
        <v>20525</v>
      </c>
      <c r="K4794" t="s">
        <v>773</v>
      </c>
      <c r="L4794" t="s">
        <v>6405</v>
      </c>
      <c r="M4794" t="s">
        <v>16110</v>
      </c>
      <c r="N4794" t="s">
        <v>61</v>
      </c>
      <c r="O4794" t="s">
        <v>16111</v>
      </c>
      <c r="P4794" t="s">
        <v>184</v>
      </c>
      <c r="Q4794" t="s">
        <v>152</v>
      </c>
      <c r="R4794" t="s">
        <v>24380</v>
      </c>
      <c r="S4794" s="194" t="s">
        <v>235</v>
      </c>
      <c r="T4794" t="s">
        <v>775</v>
      </c>
      <c r="U4794" t="s">
        <v>776</v>
      </c>
      <c r="V4794" t="s">
        <v>49</v>
      </c>
      <c r="W4794" t="s">
        <v>24381</v>
      </c>
      <c r="X4794" s="127">
        <v>26869</v>
      </c>
      <c r="Y4794" t="s">
        <v>24382</v>
      </c>
      <c r="Z4794" s="127">
        <v>44409</v>
      </c>
      <c r="AA4794" s="127">
        <v>44561</v>
      </c>
      <c r="AB4794" t="s">
        <v>119</v>
      </c>
      <c r="AC4794" t="s">
        <v>777</v>
      </c>
      <c r="AD4794" t="s">
        <v>40</v>
      </c>
    </row>
    <row r="4795" spans="1:30" x14ac:dyDescent="0.25">
      <c r="A4795" t="s">
        <v>20526</v>
      </c>
      <c r="B4795" t="s">
        <v>433</v>
      </c>
      <c r="C4795" t="s">
        <v>28</v>
      </c>
      <c r="D4795" t="s">
        <v>29</v>
      </c>
      <c r="E4795" t="s">
        <v>369</v>
      </c>
      <c r="F4795" t="s">
        <v>5168</v>
      </c>
      <c r="G4795" t="s">
        <v>5169</v>
      </c>
      <c r="H4795" t="s">
        <v>6354</v>
      </c>
      <c r="I4795" t="s">
        <v>5170</v>
      </c>
      <c r="J4795" t="s">
        <v>20526</v>
      </c>
      <c r="K4795" t="s">
        <v>773</v>
      </c>
      <c r="L4795" t="s">
        <v>6405</v>
      </c>
      <c r="M4795" t="s">
        <v>16114</v>
      </c>
      <c r="N4795" t="s">
        <v>61</v>
      </c>
      <c r="O4795" t="s">
        <v>16111</v>
      </c>
      <c r="P4795" t="s">
        <v>642</v>
      </c>
      <c r="Q4795" t="s">
        <v>133</v>
      </c>
      <c r="R4795" t="s">
        <v>803</v>
      </c>
      <c r="S4795" s="194" t="s">
        <v>235</v>
      </c>
      <c r="T4795" t="s">
        <v>775</v>
      </c>
      <c r="U4795" t="s">
        <v>776</v>
      </c>
      <c r="V4795" t="s">
        <v>49</v>
      </c>
      <c r="W4795" t="s">
        <v>24383</v>
      </c>
      <c r="X4795" s="127">
        <v>31019</v>
      </c>
      <c r="Y4795" t="s">
        <v>258</v>
      </c>
      <c r="Z4795" s="127">
        <v>44264</v>
      </c>
      <c r="AA4795" s="127">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20527</v>
      </c>
      <c r="X4796" s="127">
        <v>25657</v>
      </c>
      <c r="Y4796" t="s">
        <v>16015</v>
      </c>
      <c r="Z4796" s="127">
        <v>42064</v>
      </c>
      <c r="AA4796" s="127">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20528</v>
      </c>
      <c r="X4797" s="127">
        <v>21870</v>
      </c>
      <c r="Y4797" t="s">
        <v>5221</v>
      </c>
      <c r="Z4797" s="127">
        <v>44197</v>
      </c>
      <c r="AA4797" s="127">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20529</v>
      </c>
      <c r="P4798" t="s">
        <v>296</v>
      </c>
      <c r="Q4798" t="s">
        <v>75</v>
      </c>
      <c r="R4798" t="s">
        <v>24384</v>
      </c>
      <c r="S4798" s="194" t="s">
        <v>235</v>
      </c>
      <c r="T4798" t="s">
        <v>64</v>
      </c>
      <c r="U4798" t="s">
        <v>48</v>
      </c>
      <c r="V4798" t="s">
        <v>49</v>
      </c>
      <c r="W4798" t="s">
        <v>24385</v>
      </c>
      <c r="X4798" s="127">
        <v>34862</v>
      </c>
      <c r="Y4798" t="s">
        <v>24386</v>
      </c>
      <c r="Z4798" s="127">
        <v>44256</v>
      </c>
      <c r="AA4798" s="127">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20530</v>
      </c>
      <c r="X4799" s="127">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20531</v>
      </c>
      <c r="P4800" t="s">
        <v>870</v>
      </c>
      <c r="Q4800" t="s">
        <v>237</v>
      </c>
      <c r="R4800" t="s">
        <v>24387</v>
      </c>
      <c r="S4800" s="194" t="s">
        <v>235</v>
      </c>
      <c r="T4800" t="s">
        <v>64</v>
      </c>
      <c r="U4800" t="s">
        <v>48</v>
      </c>
      <c r="V4800" t="s">
        <v>49</v>
      </c>
      <c r="W4800" t="s">
        <v>24388</v>
      </c>
      <c r="X4800" s="127">
        <v>25974</v>
      </c>
      <c r="Y4800" t="s">
        <v>24389</v>
      </c>
      <c r="Z4800" s="127">
        <v>44256</v>
      </c>
      <c r="AA4800" s="127">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20532</v>
      </c>
      <c r="X4801" s="127">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20533</v>
      </c>
      <c r="X4802" s="127">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20534</v>
      </c>
      <c r="X4803" s="127">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20535</v>
      </c>
      <c r="X4804" s="127">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24390</v>
      </c>
      <c r="S4805" s="194" t="s">
        <v>235</v>
      </c>
      <c r="T4805" t="s">
        <v>64</v>
      </c>
      <c r="U4805" t="s">
        <v>48</v>
      </c>
      <c r="V4805" t="s">
        <v>49</v>
      </c>
      <c r="W4805" t="s">
        <v>24391</v>
      </c>
      <c r="X4805" s="127">
        <v>30988</v>
      </c>
      <c r="Y4805" t="s">
        <v>24392</v>
      </c>
      <c r="Z4805" s="127">
        <v>44256</v>
      </c>
      <c r="AA4805" s="127">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20536</v>
      </c>
      <c r="P4806" t="s">
        <v>228</v>
      </c>
      <c r="Q4806" t="s">
        <v>75</v>
      </c>
      <c r="R4806" t="s">
        <v>556</v>
      </c>
      <c r="S4806" s="194" t="s">
        <v>235</v>
      </c>
      <c r="T4806" t="s">
        <v>41</v>
      </c>
      <c r="U4806" t="s">
        <v>48</v>
      </c>
      <c r="V4806" t="s">
        <v>49</v>
      </c>
      <c r="W4806" t="s">
        <v>24393</v>
      </c>
      <c r="X4806" s="127">
        <v>27006</v>
      </c>
      <c r="Y4806" t="s">
        <v>24394</v>
      </c>
      <c r="Z4806" s="127">
        <v>44256</v>
      </c>
      <c r="AA4806" s="127">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20537</v>
      </c>
      <c r="X4807" s="127">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20538</v>
      </c>
      <c r="X4808" s="127">
        <v>24480</v>
      </c>
      <c r="Y4808" t="s">
        <v>5246</v>
      </c>
      <c r="Z4808" s="127">
        <v>43525</v>
      </c>
      <c r="AA4808" s="127">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20555</v>
      </c>
      <c r="X4809" s="127">
        <v>21895</v>
      </c>
      <c r="Y4809" t="s">
        <v>5283</v>
      </c>
      <c r="Z4809" s="127">
        <v>44256</v>
      </c>
      <c r="AA4809" s="127">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20539</v>
      </c>
      <c r="X4810" s="127">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20540</v>
      </c>
      <c r="X4811" s="127">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20541</v>
      </c>
      <c r="X4812" s="127">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20542</v>
      </c>
      <c r="X4813" s="127">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24395</v>
      </c>
      <c r="S4814" s="194" t="s">
        <v>235</v>
      </c>
      <c r="T4814" t="s">
        <v>64</v>
      </c>
      <c r="U4814" t="s">
        <v>48</v>
      </c>
      <c r="V4814" t="s">
        <v>49</v>
      </c>
      <c r="W4814" t="s">
        <v>24396</v>
      </c>
      <c r="X4814" s="127">
        <v>33594</v>
      </c>
      <c r="Y4814" t="s">
        <v>24397</v>
      </c>
      <c r="Z4814" s="127">
        <v>44256</v>
      </c>
      <c r="AA4814" s="127">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20543</v>
      </c>
      <c r="X4815" s="127">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20544</v>
      </c>
      <c r="X4816" s="127">
        <v>21233</v>
      </c>
      <c r="Y4816" t="s">
        <v>5261</v>
      </c>
      <c r="Z4816" s="127">
        <v>44256</v>
      </c>
      <c r="AA4816" s="127">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20545</v>
      </c>
      <c r="P4817" t="s">
        <v>2526</v>
      </c>
      <c r="Q4817" t="s">
        <v>710</v>
      </c>
      <c r="R4817" t="s">
        <v>24398</v>
      </c>
      <c r="S4817" s="194" t="s">
        <v>235</v>
      </c>
      <c r="T4817" t="s">
        <v>64</v>
      </c>
      <c r="U4817" t="s">
        <v>784</v>
      </c>
      <c r="V4817" t="s">
        <v>49</v>
      </c>
      <c r="W4817" t="s">
        <v>24399</v>
      </c>
      <c r="X4817" s="127">
        <v>32058</v>
      </c>
      <c r="Y4817" t="s">
        <v>24400</v>
      </c>
      <c r="Z4817" s="127">
        <v>44256</v>
      </c>
      <c r="AA4817" s="127">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20546</v>
      </c>
      <c r="X4818" s="127">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20547</v>
      </c>
      <c r="X4819" s="127">
        <v>20964</v>
      </c>
      <c r="Y4819" t="s">
        <v>5267</v>
      </c>
      <c r="Z4819" s="127">
        <v>44256</v>
      </c>
      <c r="AA4819" s="127">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20548</v>
      </c>
      <c r="P4820" t="s">
        <v>106</v>
      </c>
      <c r="Q4820" t="s">
        <v>536</v>
      </c>
      <c r="R4820" t="s">
        <v>24401</v>
      </c>
      <c r="S4820" s="194" t="s">
        <v>235</v>
      </c>
      <c r="T4820" t="s">
        <v>64</v>
      </c>
      <c r="U4820" t="s">
        <v>784</v>
      </c>
      <c r="V4820" t="s">
        <v>49</v>
      </c>
      <c r="W4820" t="s">
        <v>24402</v>
      </c>
      <c r="X4820" s="127">
        <v>30866</v>
      </c>
      <c r="Y4820" t="s">
        <v>24403</v>
      </c>
      <c r="Z4820" s="127">
        <v>44256</v>
      </c>
      <c r="AA4820" s="127">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20549</v>
      </c>
      <c r="X4821" s="127">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20550</v>
      </c>
      <c r="X4822" s="127">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20551</v>
      </c>
      <c r="X4823" s="127">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20552</v>
      </c>
      <c r="X4824" s="127">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20553</v>
      </c>
      <c r="X4825" s="127">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20554</v>
      </c>
      <c r="P4826" t="s">
        <v>965</v>
      </c>
      <c r="Q4826" t="s">
        <v>230</v>
      </c>
      <c r="R4826" t="s">
        <v>24404</v>
      </c>
      <c r="S4826" s="194" t="s">
        <v>235</v>
      </c>
      <c r="T4826" t="s">
        <v>64</v>
      </c>
      <c r="U4826" t="s">
        <v>48</v>
      </c>
      <c r="V4826" t="s">
        <v>49</v>
      </c>
      <c r="W4826" t="s">
        <v>24405</v>
      </c>
      <c r="X4826" s="127">
        <v>33882</v>
      </c>
      <c r="Y4826" t="s">
        <v>24406</v>
      </c>
      <c r="Z4826" s="127">
        <v>44256</v>
      </c>
      <c r="AA4826" s="127">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20555</v>
      </c>
      <c r="X4827" s="127">
        <v>21895</v>
      </c>
      <c r="Y4827" t="s">
        <v>5283</v>
      </c>
      <c r="Z4827" s="127">
        <v>44256</v>
      </c>
      <c r="AA4827" s="127">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20556</v>
      </c>
      <c r="P4828" t="s">
        <v>75</v>
      </c>
      <c r="Q4828" t="s">
        <v>75</v>
      </c>
      <c r="R4828" t="s">
        <v>24407</v>
      </c>
      <c r="S4828" s="194" t="s">
        <v>235</v>
      </c>
      <c r="T4828" t="s">
        <v>64</v>
      </c>
      <c r="U4828" t="s">
        <v>784</v>
      </c>
      <c r="V4828" t="s">
        <v>49</v>
      </c>
      <c r="W4828" t="s">
        <v>24408</v>
      </c>
      <c r="X4828" s="127">
        <v>29380</v>
      </c>
      <c r="Y4828" t="s">
        <v>24409</v>
      </c>
      <c r="Z4828" s="127">
        <v>44256</v>
      </c>
      <c r="AA4828" s="127">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20557</v>
      </c>
      <c r="X4829" s="127">
        <v>22700</v>
      </c>
      <c r="Y4829" t="s">
        <v>5286</v>
      </c>
      <c r="Z4829" s="127">
        <v>44256</v>
      </c>
      <c r="AA4829" s="127">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20558</v>
      </c>
      <c r="X4830" s="127">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20559</v>
      </c>
      <c r="X4831" s="127">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20560</v>
      </c>
      <c r="X4832" s="127">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20561</v>
      </c>
      <c r="X4833" s="127">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20562</v>
      </c>
      <c r="X4834" s="127">
        <v>27583</v>
      </c>
      <c r="Y4834" t="s">
        <v>5302</v>
      </c>
      <c r="AB4834" t="s">
        <v>38</v>
      </c>
      <c r="AC4834" t="s">
        <v>39</v>
      </c>
      <c r="AD4834" t="s">
        <v>40</v>
      </c>
    </row>
    <row r="4835" spans="1:30" x14ac:dyDescent="0.25">
      <c r="A4835" t="s">
        <v>20563</v>
      </c>
      <c r="B4835" t="s">
        <v>435</v>
      </c>
      <c r="C4835" t="s">
        <v>28</v>
      </c>
      <c r="D4835" t="s">
        <v>29</v>
      </c>
      <c r="E4835" t="s">
        <v>369</v>
      </c>
      <c r="F4835" t="s">
        <v>5242</v>
      </c>
      <c r="G4835" t="s">
        <v>5243</v>
      </c>
      <c r="H4835" t="s">
        <v>6354</v>
      </c>
      <c r="I4835" t="s">
        <v>6226</v>
      </c>
      <c r="J4835" t="s">
        <v>20563</v>
      </c>
      <c r="K4835" t="s">
        <v>31</v>
      </c>
      <c r="L4835" t="s">
        <v>31</v>
      </c>
      <c r="M4835" t="s">
        <v>42</v>
      </c>
      <c r="N4835" t="s">
        <v>61</v>
      </c>
      <c r="O4835" t="s">
        <v>18690</v>
      </c>
      <c r="P4835" t="s">
        <v>75</v>
      </c>
      <c r="Q4835" t="s">
        <v>75</v>
      </c>
      <c r="R4835" t="s">
        <v>24407</v>
      </c>
      <c r="S4835" s="194" t="s">
        <v>235</v>
      </c>
      <c r="T4835" t="s">
        <v>64</v>
      </c>
      <c r="U4835" t="s">
        <v>2663</v>
      </c>
      <c r="V4835" t="s">
        <v>49</v>
      </c>
      <c r="W4835" t="s">
        <v>24408</v>
      </c>
      <c r="X4835" s="127">
        <v>29380</v>
      </c>
      <c r="Y4835" t="s">
        <v>24409</v>
      </c>
      <c r="Z4835" s="127">
        <v>44256</v>
      </c>
      <c r="AA4835" s="127">
        <v>44561</v>
      </c>
      <c r="AB4835" t="s">
        <v>2185</v>
      </c>
      <c r="AC4835" t="s">
        <v>6628</v>
      </c>
      <c r="AD4835" t="s">
        <v>40</v>
      </c>
    </row>
    <row r="4836" spans="1:30" x14ac:dyDescent="0.25">
      <c r="A4836" t="s">
        <v>20564</v>
      </c>
      <c r="B4836" t="s">
        <v>435</v>
      </c>
      <c r="C4836" t="s">
        <v>28</v>
      </c>
      <c r="D4836" t="s">
        <v>29</v>
      </c>
      <c r="E4836" t="s">
        <v>369</v>
      </c>
      <c r="F4836" t="s">
        <v>5242</v>
      </c>
      <c r="G4836" t="s">
        <v>5243</v>
      </c>
      <c r="H4836" t="s">
        <v>6354</v>
      </c>
      <c r="I4836" t="s">
        <v>6226</v>
      </c>
      <c r="J4836" t="s">
        <v>20564</v>
      </c>
      <c r="K4836" t="s">
        <v>31</v>
      </c>
      <c r="L4836" t="s">
        <v>31</v>
      </c>
      <c r="M4836" t="s">
        <v>42</v>
      </c>
      <c r="N4836" t="s">
        <v>61</v>
      </c>
      <c r="O4836" t="s">
        <v>18690</v>
      </c>
      <c r="P4836" t="s">
        <v>106</v>
      </c>
      <c r="Q4836" t="s">
        <v>536</v>
      </c>
      <c r="R4836" t="s">
        <v>24401</v>
      </c>
      <c r="S4836" s="194" t="s">
        <v>235</v>
      </c>
      <c r="T4836" t="s">
        <v>64</v>
      </c>
      <c r="U4836" t="s">
        <v>2661</v>
      </c>
      <c r="V4836" t="s">
        <v>49</v>
      </c>
      <c r="W4836" t="s">
        <v>24402</v>
      </c>
      <c r="X4836" s="127">
        <v>30866</v>
      </c>
      <c r="Y4836" t="s">
        <v>24403</v>
      </c>
      <c r="Z4836" s="127">
        <v>44256</v>
      </c>
      <c r="AA4836" s="127">
        <v>44561</v>
      </c>
      <c r="AB4836" t="s">
        <v>2185</v>
      </c>
      <c r="AC4836" t="s">
        <v>6628</v>
      </c>
      <c r="AD4836" t="s">
        <v>40</v>
      </c>
    </row>
    <row r="4837" spans="1:30" x14ac:dyDescent="0.25">
      <c r="A4837" t="s">
        <v>20565</v>
      </c>
      <c r="B4837" t="s">
        <v>435</v>
      </c>
      <c r="C4837" t="s">
        <v>28</v>
      </c>
      <c r="D4837" t="s">
        <v>29</v>
      </c>
      <c r="E4837" t="s">
        <v>369</v>
      </c>
      <c r="F4837" t="s">
        <v>5242</v>
      </c>
      <c r="G4837" t="s">
        <v>5243</v>
      </c>
      <c r="H4837" t="s">
        <v>6354</v>
      </c>
      <c r="I4837" t="s">
        <v>6226</v>
      </c>
      <c r="J4837" t="s">
        <v>20565</v>
      </c>
      <c r="K4837" t="s">
        <v>31</v>
      </c>
      <c r="L4837" t="s">
        <v>31</v>
      </c>
      <c r="M4837" t="s">
        <v>42</v>
      </c>
      <c r="N4837" t="s">
        <v>61</v>
      </c>
      <c r="O4837" t="s">
        <v>18690</v>
      </c>
      <c r="P4837" t="s">
        <v>2526</v>
      </c>
      <c r="Q4837" t="s">
        <v>710</v>
      </c>
      <c r="R4837" t="s">
        <v>24398</v>
      </c>
      <c r="S4837" s="194" t="s">
        <v>235</v>
      </c>
      <c r="T4837" t="s">
        <v>64</v>
      </c>
      <c r="U4837" t="s">
        <v>2661</v>
      </c>
      <c r="V4837" t="s">
        <v>49</v>
      </c>
      <c r="W4837" t="s">
        <v>24399</v>
      </c>
      <c r="X4837" s="127">
        <v>32058</v>
      </c>
      <c r="Y4837" t="s">
        <v>24400</v>
      </c>
      <c r="Z4837" s="127">
        <v>44256</v>
      </c>
      <c r="AA4837" s="127">
        <v>44561</v>
      </c>
      <c r="AB4837" t="s">
        <v>2185</v>
      </c>
      <c r="AC4837" t="s">
        <v>6628</v>
      </c>
      <c r="AD4837" t="s">
        <v>40</v>
      </c>
    </row>
    <row r="4838" spans="1:30" x14ac:dyDescent="0.25">
      <c r="A4838" t="s">
        <v>20566</v>
      </c>
      <c r="B4838" t="s">
        <v>435</v>
      </c>
      <c r="C4838" t="s">
        <v>28</v>
      </c>
      <c r="D4838" t="s">
        <v>29</v>
      </c>
      <c r="E4838" t="s">
        <v>369</v>
      </c>
      <c r="F4838" t="s">
        <v>5242</v>
      </c>
      <c r="G4838" t="s">
        <v>5243</v>
      </c>
      <c r="H4838" t="s">
        <v>6354</v>
      </c>
      <c r="I4838" t="s">
        <v>6226</v>
      </c>
      <c r="J4838" t="s">
        <v>20566</v>
      </c>
      <c r="K4838" t="s">
        <v>31</v>
      </c>
      <c r="L4838" t="s">
        <v>31</v>
      </c>
      <c r="M4838" t="s">
        <v>42</v>
      </c>
      <c r="N4838" t="s">
        <v>61</v>
      </c>
      <c r="O4838" t="s">
        <v>18690</v>
      </c>
      <c r="P4838" t="s">
        <v>75</v>
      </c>
      <c r="Q4838" t="s">
        <v>509</v>
      </c>
      <c r="R4838" t="s">
        <v>893</v>
      </c>
      <c r="S4838" s="194" t="s">
        <v>235</v>
      </c>
      <c r="T4838" t="s">
        <v>64</v>
      </c>
      <c r="U4838" t="s">
        <v>6399</v>
      </c>
      <c r="V4838" t="s">
        <v>49</v>
      </c>
      <c r="W4838" t="s">
        <v>24410</v>
      </c>
      <c r="X4838" s="127">
        <v>26453</v>
      </c>
      <c r="Y4838" t="s">
        <v>24411</v>
      </c>
      <c r="Z4838" s="127">
        <v>44256</v>
      </c>
      <c r="AA4838" s="127">
        <v>44561</v>
      </c>
      <c r="AB4838" t="s">
        <v>2185</v>
      </c>
      <c r="AC4838" t="s">
        <v>6628</v>
      </c>
      <c r="AD4838" t="s">
        <v>40</v>
      </c>
    </row>
    <row r="4839" spans="1:30" x14ac:dyDescent="0.25">
      <c r="A4839" t="s">
        <v>20567</v>
      </c>
      <c r="B4839" t="s">
        <v>435</v>
      </c>
      <c r="C4839" t="s">
        <v>28</v>
      </c>
      <c r="D4839" t="s">
        <v>29</v>
      </c>
      <c r="E4839" t="s">
        <v>369</v>
      </c>
      <c r="F4839" t="s">
        <v>5242</v>
      </c>
      <c r="G4839" t="s">
        <v>5243</v>
      </c>
      <c r="H4839" t="s">
        <v>6354</v>
      </c>
      <c r="I4839" t="s">
        <v>6226</v>
      </c>
      <c r="J4839" t="s">
        <v>20567</v>
      </c>
      <c r="K4839" t="s">
        <v>31</v>
      </c>
      <c r="L4839" t="s">
        <v>31</v>
      </c>
      <c r="M4839" t="s">
        <v>42</v>
      </c>
      <c r="N4839" t="s">
        <v>61</v>
      </c>
      <c r="O4839" t="s">
        <v>18690</v>
      </c>
      <c r="P4839" t="s">
        <v>1057</v>
      </c>
      <c r="Q4839" t="s">
        <v>993</v>
      </c>
      <c r="R4839" t="s">
        <v>24412</v>
      </c>
      <c r="S4839" s="194" t="s">
        <v>235</v>
      </c>
      <c r="T4839" t="s">
        <v>64</v>
      </c>
      <c r="U4839" t="s">
        <v>6399</v>
      </c>
      <c r="V4839" t="s">
        <v>49</v>
      </c>
      <c r="W4839" t="s">
        <v>24413</v>
      </c>
      <c r="X4839" s="127">
        <v>28573</v>
      </c>
      <c r="Y4839" t="s">
        <v>24414</v>
      </c>
      <c r="Z4839" s="127">
        <v>44256</v>
      </c>
      <c r="AA4839" s="127">
        <v>44561</v>
      </c>
      <c r="AB4839" t="s">
        <v>2185</v>
      </c>
      <c r="AC4839" t="s">
        <v>6628</v>
      </c>
      <c r="AD4839" t="s">
        <v>40</v>
      </c>
    </row>
    <row r="4840" spans="1:30" x14ac:dyDescent="0.25">
      <c r="A4840" t="s">
        <v>20568</v>
      </c>
      <c r="B4840" t="s">
        <v>435</v>
      </c>
      <c r="C4840" t="s">
        <v>28</v>
      </c>
      <c r="D4840" t="s">
        <v>29</v>
      </c>
      <c r="E4840" t="s">
        <v>369</v>
      </c>
      <c r="F4840" t="s">
        <v>5242</v>
      </c>
      <c r="G4840" t="s">
        <v>5243</v>
      </c>
      <c r="H4840" t="s">
        <v>6354</v>
      </c>
      <c r="I4840" t="s">
        <v>6226</v>
      </c>
      <c r="J4840" t="s">
        <v>20568</v>
      </c>
      <c r="K4840" t="s">
        <v>31</v>
      </c>
      <c r="L4840" t="s">
        <v>31</v>
      </c>
      <c r="M4840" t="s">
        <v>42</v>
      </c>
      <c r="N4840" t="s">
        <v>61</v>
      </c>
      <c r="O4840" t="s">
        <v>18690</v>
      </c>
      <c r="P4840" t="s">
        <v>284</v>
      </c>
      <c r="Q4840" t="s">
        <v>75</v>
      </c>
      <c r="R4840" t="s">
        <v>24415</v>
      </c>
      <c r="S4840" s="194" t="s">
        <v>235</v>
      </c>
      <c r="T4840" t="s">
        <v>64</v>
      </c>
      <c r="U4840" t="s">
        <v>6399</v>
      </c>
      <c r="V4840" t="s">
        <v>49</v>
      </c>
      <c r="W4840" t="s">
        <v>24416</v>
      </c>
      <c r="X4840" s="127">
        <v>29216</v>
      </c>
      <c r="Y4840" t="s">
        <v>24417</v>
      </c>
      <c r="Z4840" s="127">
        <v>44256</v>
      </c>
      <c r="AA4840" s="127">
        <v>44561</v>
      </c>
      <c r="AB4840" t="s">
        <v>2185</v>
      </c>
      <c r="AC4840" t="s">
        <v>6628</v>
      </c>
      <c r="AD4840" t="s">
        <v>40</v>
      </c>
    </row>
    <row r="4841" spans="1:30" x14ac:dyDescent="0.25">
      <c r="A4841" t="s">
        <v>20569</v>
      </c>
      <c r="B4841" t="s">
        <v>435</v>
      </c>
      <c r="C4841" t="s">
        <v>28</v>
      </c>
      <c r="D4841" t="s">
        <v>29</v>
      </c>
      <c r="E4841" t="s">
        <v>369</v>
      </c>
      <c r="F4841" t="s">
        <v>5242</v>
      </c>
      <c r="G4841" t="s">
        <v>5243</v>
      </c>
      <c r="H4841" t="s">
        <v>6354</v>
      </c>
      <c r="I4841" t="s">
        <v>6226</v>
      </c>
      <c r="J4841" t="s">
        <v>20569</v>
      </c>
      <c r="K4841" t="s">
        <v>31</v>
      </c>
      <c r="L4841" t="s">
        <v>31</v>
      </c>
      <c r="M4841" t="s">
        <v>42</v>
      </c>
      <c r="N4841" t="s">
        <v>61</v>
      </c>
      <c r="O4841" t="s">
        <v>18690</v>
      </c>
      <c r="P4841" t="s">
        <v>251</v>
      </c>
      <c r="Q4841" t="s">
        <v>149</v>
      </c>
      <c r="R4841" t="s">
        <v>24418</v>
      </c>
      <c r="S4841" s="194" t="s">
        <v>235</v>
      </c>
      <c r="T4841" t="s">
        <v>64</v>
      </c>
      <c r="U4841" t="s">
        <v>5879</v>
      </c>
      <c r="V4841" t="s">
        <v>49</v>
      </c>
      <c r="W4841" t="s">
        <v>24419</v>
      </c>
      <c r="X4841" s="127">
        <v>30787</v>
      </c>
      <c r="Y4841" t="s">
        <v>24420</v>
      </c>
      <c r="Z4841" s="127">
        <v>44256</v>
      </c>
      <c r="AA4841" s="127">
        <v>44561</v>
      </c>
      <c r="AB4841" t="s">
        <v>2185</v>
      </c>
      <c r="AC4841" t="s">
        <v>6628</v>
      </c>
      <c r="AD4841" t="s">
        <v>40</v>
      </c>
    </row>
    <row r="4842" spans="1:30" x14ac:dyDescent="0.25">
      <c r="A4842" t="s">
        <v>20570</v>
      </c>
      <c r="B4842" t="s">
        <v>435</v>
      </c>
      <c r="C4842" t="s">
        <v>28</v>
      </c>
      <c r="D4842" t="s">
        <v>29</v>
      </c>
      <c r="E4842" t="s">
        <v>369</v>
      </c>
      <c r="F4842" t="s">
        <v>5242</v>
      </c>
      <c r="G4842" t="s">
        <v>5243</v>
      </c>
      <c r="H4842" t="s">
        <v>6354</v>
      </c>
      <c r="I4842" t="s">
        <v>6226</v>
      </c>
      <c r="J4842" t="s">
        <v>20570</v>
      </c>
      <c r="K4842" t="s">
        <v>31</v>
      </c>
      <c r="L4842" t="s">
        <v>31</v>
      </c>
      <c r="M4842" t="s">
        <v>42</v>
      </c>
      <c r="N4842" t="s">
        <v>61</v>
      </c>
      <c r="O4842" t="s">
        <v>18690</v>
      </c>
      <c r="P4842" t="s">
        <v>167</v>
      </c>
      <c r="Q4842" t="s">
        <v>55</v>
      </c>
      <c r="R4842" t="s">
        <v>21233</v>
      </c>
      <c r="S4842" s="194" t="s">
        <v>235</v>
      </c>
      <c r="T4842" t="s">
        <v>64</v>
      </c>
      <c r="U4842" t="s">
        <v>6399</v>
      </c>
      <c r="V4842" t="s">
        <v>49</v>
      </c>
      <c r="W4842" t="s">
        <v>24421</v>
      </c>
      <c r="X4842" s="127">
        <v>26928</v>
      </c>
      <c r="Y4842" t="s">
        <v>24422</v>
      </c>
      <c r="Z4842" s="127">
        <v>44256</v>
      </c>
      <c r="AA4842" s="127">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20571</v>
      </c>
      <c r="X4843" s="127">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20572</v>
      </c>
      <c r="P4844" t="s">
        <v>8585</v>
      </c>
      <c r="Q4844" t="s">
        <v>23699</v>
      </c>
      <c r="R4844" t="s">
        <v>329</v>
      </c>
      <c r="S4844" s="194" t="s">
        <v>235</v>
      </c>
      <c r="T4844" t="s">
        <v>41</v>
      </c>
      <c r="U4844" t="s">
        <v>48</v>
      </c>
      <c r="V4844" t="s">
        <v>49</v>
      </c>
      <c r="W4844" t="s">
        <v>24423</v>
      </c>
      <c r="X4844" s="127">
        <v>30610</v>
      </c>
      <c r="Y4844" t="s">
        <v>24424</v>
      </c>
      <c r="Z4844" s="127">
        <v>44492</v>
      </c>
      <c r="AA4844" s="127">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16184</v>
      </c>
      <c r="W4845" t="s">
        <v>20573</v>
      </c>
      <c r="X4845" s="127">
        <v>26542</v>
      </c>
      <c r="Y4845" t="s">
        <v>6524</v>
      </c>
      <c r="Z4845" s="127">
        <v>44492</v>
      </c>
      <c r="AA4845" s="127">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20574</v>
      </c>
      <c r="X4846" s="127">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20575</v>
      </c>
      <c r="X4847" s="127">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20576</v>
      </c>
      <c r="X4848" s="127">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20577</v>
      </c>
      <c r="X4849" s="127">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20578</v>
      </c>
      <c r="X4850" s="127">
        <v>24377</v>
      </c>
      <c r="Y4850" t="s">
        <v>14565</v>
      </c>
      <c r="AB4850" t="s">
        <v>38</v>
      </c>
      <c r="AC4850" t="s">
        <v>95</v>
      </c>
      <c r="AD4850" t="s">
        <v>40</v>
      </c>
    </row>
    <row r="4851" spans="1:30" x14ac:dyDescent="0.25">
      <c r="A4851" t="s">
        <v>20579</v>
      </c>
      <c r="B4851" t="s">
        <v>435</v>
      </c>
      <c r="C4851" t="s">
        <v>28</v>
      </c>
      <c r="D4851" t="s">
        <v>29</v>
      </c>
      <c r="E4851" t="s">
        <v>369</v>
      </c>
      <c r="F4851" t="s">
        <v>5242</v>
      </c>
      <c r="G4851" t="s">
        <v>5243</v>
      </c>
      <c r="H4851" t="s">
        <v>6354</v>
      </c>
      <c r="I4851" t="s">
        <v>6226</v>
      </c>
      <c r="J4851" t="s">
        <v>20579</v>
      </c>
      <c r="K4851" t="s">
        <v>773</v>
      </c>
      <c r="L4851" t="s">
        <v>6405</v>
      </c>
      <c r="M4851" t="s">
        <v>16105</v>
      </c>
      <c r="N4851" t="s">
        <v>61</v>
      </c>
      <c r="O4851" t="s">
        <v>16096</v>
      </c>
      <c r="P4851" t="s">
        <v>826</v>
      </c>
      <c r="Q4851" t="s">
        <v>352</v>
      </c>
      <c r="R4851" t="s">
        <v>1041</v>
      </c>
      <c r="S4851" s="194" t="s">
        <v>235</v>
      </c>
      <c r="T4851" t="s">
        <v>775</v>
      </c>
      <c r="U4851" t="s">
        <v>776</v>
      </c>
      <c r="V4851" t="s">
        <v>49</v>
      </c>
      <c r="W4851" t="s">
        <v>24425</v>
      </c>
      <c r="X4851" s="127">
        <v>26858</v>
      </c>
      <c r="Y4851" t="s">
        <v>258</v>
      </c>
      <c r="Z4851" s="127">
        <v>44197</v>
      </c>
      <c r="AA4851" s="127">
        <v>44561</v>
      </c>
      <c r="AB4851" t="s">
        <v>119</v>
      </c>
      <c r="AC4851" t="s">
        <v>777</v>
      </c>
      <c r="AD4851" t="s">
        <v>40</v>
      </c>
    </row>
    <row r="4852" spans="1:30" x14ac:dyDescent="0.25">
      <c r="A4852" t="s">
        <v>20580</v>
      </c>
      <c r="B4852" t="s">
        <v>435</v>
      </c>
      <c r="C4852" t="s">
        <v>28</v>
      </c>
      <c r="D4852" t="s">
        <v>29</v>
      </c>
      <c r="E4852" t="s">
        <v>369</v>
      </c>
      <c r="F4852" t="s">
        <v>5242</v>
      </c>
      <c r="G4852" t="s">
        <v>5243</v>
      </c>
      <c r="H4852" t="s">
        <v>6354</v>
      </c>
      <c r="I4852" t="s">
        <v>6226</v>
      </c>
      <c r="J4852" t="s">
        <v>20580</v>
      </c>
      <c r="K4852" t="s">
        <v>773</v>
      </c>
      <c r="L4852" t="s">
        <v>6405</v>
      </c>
      <c r="M4852" t="s">
        <v>16110</v>
      </c>
      <c r="N4852" t="s">
        <v>61</v>
      </c>
      <c r="O4852" t="s">
        <v>16111</v>
      </c>
      <c r="P4852" t="s">
        <v>580</v>
      </c>
      <c r="Q4852" t="s">
        <v>644</v>
      </c>
      <c r="R4852" t="s">
        <v>24426</v>
      </c>
      <c r="S4852" s="194" t="s">
        <v>235</v>
      </c>
      <c r="T4852" t="s">
        <v>775</v>
      </c>
      <c r="U4852" t="s">
        <v>776</v>
      </c>
      <c r="V4852" t="s">
        <v>49</v>
      </c>
      <c r="W4852" t="s">
        <v>24427</v>
      </c>
      <c r="X4852" s="127">
        <v>32295</v>
      </c>
      <c r="Y4852" t="s">
        <v>24428</v>
      </c>
      <c r="Z4852" s="127">
        <v>44409</v>
      </c>
      <c r="AA4852" s="127">
        <v>44561</v>
      </c>
      <c r="AB4852" t="s">
        <v>119</v>
      </c>
      <c r="AC4852" t="s">
        <v>777</v>
      </c>
      <c r="AD4852" t="s">
        <v>40</v>
      </c>
    </row>
    <row r="4853" spans="1:30" x14ac:dyDescent="0.25">
      <c r="A4853" t="s">
        <v>20581</v>
      </c>
      <c r="B4853" t="s">
        <v>435</v>
      </c>
      <c r="C4853" t="s">
        <v>28</v>
      </c>
      <c r="D4853" t="s">
        <v>29</v>
      </c>
      <c r="E4853" t="s">
        <v>369</v>
      </c>
      <c r="F4853" t="s">
        <v>5242</v>
      </c>
      <c r="G4853" t="s">
        <v>5243</v>
      </c>
      <c r="H4853" t="s">
        <v>6354</v>
      </c>
      <c r="I4853" t="s">
        <v>6226</v>
      </c>
      <c r="J4853" t="s">
        <v>20581</v>
      </c>
      <c r="K4853" t="s">
        <v>773</v>
      </c>
      <c r="L4853" t="s">
        <v>6405</v>
      </c>
      <c r="M4853" t="s">
        <v>16114</v>
      </c>
      <c r="N4853" t="s">
        <v>61</v>
      </c>
      <c r="O4853" t="s">
        <v>16111</v>
      </c>
      <c r="P4853" t="s">
        <v>153</v>
      </c>
      <c r="Q4853" t="s">
        <v>197</v>
      </c>
      <c r="R4853" t="s">
        <v>24429</v>
      </c>
      <c r="S4853" s="194" t="s">
        <v>235</v>
      </c>
      <c r="T4853" t="s">
        <v>775</v>
      </c>
      <c r="U4853" t="s">
        <v>776</v>
      </c>
      <c r="V4853" t="s">
        <v>49</v>
      </c>
      <c r="W4853" t="s">
        <v>24430</v>
      </c>
      <c r="X4853" s="127">
        <v>34307</v>
      </c>
      <c r="Y4853" t="s">
        <v>258</v>
      </c>
      <c r="Z4853" s="127">
        <v>44256</v>
      </c>
      <c r="AA4853" s="127">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20760</v>
      </c>
      <c r="X4854" s="127">
        <v>21711</v>
      </c>
      <c r="Y4854" t="s">
        <v>5776</v>
      </c>
      <c r="Z4854" s="127">
        <v>44197</v>
      </c>
      <c r="AA4854" s="127">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20582</v>
      </c>
      <c r="X4855" s="127">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20583</v>
      </c>
      <c r="X4856" s="127">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20584</v>
      </c>
      <c r="X4857" s="127">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20585</v>
      </c>
      <c r="X4858" s="127">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20586</v>
      </c>
      <c r="X4859" s="127">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20587</v>
      </c>
      <c r="X4860" s="127">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20588</v>
      </c>
      <c r="X4861" s="127">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20589</v>
      </c>
      <c r="X4862" s="127">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16184</v>
      </c>
      <c r="W4863" t="s">
        <v>20590</v>
      </c>
      <c r="X4863" s="127">
        <v>26451</v>
      </c>
      <c r="Y4863" t="s">
        <v>5348</v>
      </c>
      <c r="Z4863" s="127">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20591</v>
      </c>
      <c r="P4864" t="s">
        <v>266</v>
      </c>
      <c r="Q4864" t="s">
        <v>152</v>
      </c>
      <c r="R4864" t="s">
        <v>1041</v>
      </c>
      <c r="S4864" t="str">
        <f t="shared" si="71"/>
        <v>LUJANO RAMOS, OSCAR</v>
      </c>
      <c r="T4864" t="s">
        <v>36</v>
      </c>
      <c r="U4864" t="s">
        <v>37</v>
      </c>
      <c r="V4864" t="s">
        <v>49</v>
      </c>
      <c r="W4864" t="s">
        <v>20594</v>
      </c>
      <c r="X4864" s="127">
        <v>26871</v>
      </c>
      <c r="Y4864" t="s">
        <v>5359</v>
      </c>
      <c r="Z4864" s="127">
        <v>44525</v>
      </c>
      <c r="AA4864" s="127">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20592</v>
      </c>
      <c r="X4865" s="127">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20593</v>
      </c>
      <c r="X4866" s="127">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20594</v>
      </c>
      <c r="X4867" s="127">
        <v>26871</v>
      </c>
      <c r="Y4867" t="s">
        <v>5359</v>
      </c>
      <c r="Z4867" s="127">
        <v>44525</v>
      </c>
      <c r="AA4867" s="127">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20595</v>
      </c>
      <c r="P4868" t="s">
        <v>106</v>
      </c>
      <c r="Q4868" t="s">
        <v>24431</v>
      </c>
      <c r="R4868" t="s">
        <v>24432</v>
      </c>
      <c r="S4868" s="194" t="s">
        <v>235</v>
      </c>
      <c r="T4868" t="s">
        <v>64</v>
      </c>
      <c r="U4868" t="s">
        <v>48</v>
      </c>
      <c r="V4868" t="s">
        <v>49</v>
      </c>
      <c r="W4868" t="s">
        <v>24433</v>
      </c>
      <c r="X4868" s="127">
        <v>35029</v>
      </c>
      <c r="Y4868" t="s">
        <v>24434</v>
      </c>
      <c r="Z4868" s="127">
        <v>44525</v>
      </c>
      <c r="AA4868" s="127">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24435</v>
      </c>
      <c r="S4869" s="194" t="s">
        <v>235</v>
      </c>
      <c r="T4869" t="s">
        <v>64</v>
      </c>
      <c r="U4869" t="s">
        <v>48</v>
      </c>
      <c r="V4869" t="s">
        <v>49</v>
      </c>
      <c r="W4869" t="s">
        <v>24436</v>
      </c>
      <c r="X4869" s="127">
        <v>32257</v>
      </c>
      <c r="Y4869" t="s">
        <v>24437</v>
      </c>
      <c r="Z4869" s="127">
        <v>44256</v>
      </c>
      <c r="AA4869" s="127">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20596</v>
      </c>
      <c r="X4870" s="127">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20597</v>
      </c>
      <c r="X4871" s="127">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20598</v>
      </c>
      <c r="P4872" t="s">
        <v>75</v>
      </c>
      <c r="Q4872" t="s">
        <v>199</v>
      </c>
      <c r="R4872" t="s">
        <v>108</v>
      </c>
      <c r="S4872" s="194" t="s">
        <v>235</v>
      </c>
      <c r="T4872" t="s">
        <v>64</v>
      </c>
      <c r="U4872" t="s">
        <v>48</v>
      </c>
      <c r="V4872" t="s">
        <v>49</v>
      </c>
      <c r="W4872" t="s">
        <v>24438</v>
      </c>
      <c r="X4872" s="127">
        <v>26241</v>
      </c>
      <c r="Y4872" t="s">
        <v>24439</v>
      </c>
      <c r="Z4872" s="127">
        <v>44256</v>
      </c>
      <c r="AA4872" s="127">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18859</v>
      </c>
      <c r="X4873" s="127">
        <v>25063</v>
      </c>
      <c r="Y4873" t="s">
        <v>5274</v>
      </c>
      <c r="Z4873" s="127">
        <v>44256</v>
      </c>
      <c r="AA4873" s="127">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20599</v>
      </c>
      <c r="X4874" s="127">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22865</v>
      </c>
      <c r="S4875" s="194" t="s">
        <v>235</v>
      </c>
      <c r="T4875" t="s">
        <v>64</v>
      </c>
      <c r="U4875" t="s">
        <v>48</v>
      </c>
      <c r="V4875" t="s">
        <v>49</v>
      </c>
      <c r="W4875" t="s">
        <v>24440</v>
      </c>
      <c r="X4875" s="127">
        <v>30284</v>
      </c>
      <c r="Y4875" t="s">
        <v>24441</v>
      </c>
      <c r="Z4875" s="127">
        <v>44256</v>
      </c>
      <c r="AA4875" s="127">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20600</v>
      </c>
      <c r="P4876" t="s">
        <v>159</v>
      </c>
      <c r="Q4876" t="s">
        <v>611</v>
      </c>
      <c r="R4876" t="s">
        <v>8568</v>
      </c>
      <c r="S4876" s="194" t="s">
        <v>235</v>
      </c>
      <c r="T4876" t="s">
        <v>64</v>
      </c>
      <c r="U4876" t="s">
        <v>48</v>
      </c>
      <c r="V4876" t="s">
        <v>49</v>
      </c>
      <c r="W4876" t="s">
        <v>24442</v>
      </c>
      <c r="X4876" s="127">
        <v>31382</v>
      </c>
      <c r="Y4876" t="s">
        <v>24443</v>
      </c>
      <c r="Z4876" s="127">
        <v>44449</v>
      </c>
      <c r="AA4876" s="127">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20601</v>
      </c>
      <c r="X4877" s="127">
        <v>26170</v>
      </c>
      <c r="Y4877" t="s">
        <v>5382</v>
      </c>
      <c r="Z4877" s="127">
        <v>44440</v>
      </c>
      <c r="AA4877" s="127">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24444</v>
      </c>
      <c r="S4878" s="194" t="s">
        <v>235</v>
      </c>
      <c r="T4878" t="s">
        <v>64</v>
      </c>
      <c r="U4878" t="s">
        <v>48</v>
      </c>
      <c r="V4878" t="s">
        <v>49</v>
      </c>
      <c r="W4878" t="s">
        <v>24445</v>
      </c>
      <c r="X4878" s="127">
        <v>28680</v>
      </c>
      <c r="Y4878" t="s">
        <v>24446</v>
      </c>
      <c r="Z4878" s="127">
        <v>44256</v>
      </c>
      <c r="AA4878" s="127">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20602</v>
      </c>
      <c r="X4879" s="127">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20603</v>
      </c>
      <c r="X4880" s="127">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20604</v>
      </c>
      <c r="X4881" s="127">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24447</v>
      </c>
      <c r="S4882" s="194" t="s">
        <v>235</v>
      </c>
      <c r="T4882" t="s">
        <v>102</v>
      </c>
      <c r="U4882" t="s">
        <v>37</v>
      </c>
      <c r="V4882" t="s">
        <v>49</v>
      </c>
      <c r="W4882" t="s">
        <v>24448</v>
      </c>
      <c r="X4882" s="127">
        <v>26921</v>
      </c>
      <c r="Y4882" t="s">
        <v>24449</v>
      </c>
      <c r="Z4882" s="127">
        <v>44197</v>
      </c>
      <c r="AA4882" s="127">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20605</v>
      </c>
      <c r="X4883" s="127">
        <v>23515</v>
      </c>
      <c r="Y4883" t="s">
        <v>5400</v>
      </c>
      <c r="Z4883" s="127">
        <v>43374</v>
      </c>
      <c r="AA4883" s="127">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20606</v>
      </c>
      <c r="X4884" s="127">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20607</v>
      </c>
      <c r="X4885" s="127">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20608</v>
      </c>
      <c r="X4886" s="127">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20609</v>
      </c>
      <c r="X4887" s="127">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20610</v>
      </c>
      <c r="X4888" s="127">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20611</v>
      </c>
      <c r="X4889" s="127">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20612</v>
      </c>
      <c r="X4890" s="127">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20613</v>
      </c>
      <c r="X4891" s="127">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20614</v>
      </c>
      <c r="X4892" s="127">
        <v>23783</v>
      </c>
      <c r="Y4892" t="s">
        <v>5060</v>
      </c>
      <c r="AB4892" t="s">
        <v>38</v>
      </c>
      <c r="AC4892" t="s">
        <v>39</v>
      </c>
      <c r="AD4892" t="s">
        <v>40</v>
      </c>
    </row>
    <row r="4893" spans="1:30" x14ac:dyDescent="0.25">
      <c r="A4893" t="s">
        <v>20615</v>
      </c>
      <c r="B4893" t="s">
        <v>441</v>
      </c>
      <c r="C4893" t="s">
        <v>28</v>
      </c>
      <c r="D4893" t="s">
        <v>29</v>
      </c>
      <c r="E4893" t="s">
        <v>369</v>
      </c>
      <c r="F4893" t="s">
        <v>5395</v>
      </c>
      <c r="G4893" t="s">
        <v>5396</v>
      </c>
      <c r="H4893" t="s">
        <v>6354</v>
      </c>
      <c r="I4893" t="s">
        <v>6230</v>
      </c>
      <c r="J4893" t="s">
        <v>20615</v>
      </c>
      <c r="K4893" t="s">
        <v>31</v>
      </c>
      <c r="L4893" t="s">
        <v>31</v>
      </c>
      <c r="M4893" t="s">
        <v>42</v>
      </c>
      <c r="N4893" t="s">
        <v>61</v>
      </c>
      <c r="O4893" t="s">
        <v>18690</v>
      </c>
      <c r="P4893" t="s">
        <v>193</v>
      </c>
      <c r="Q4893" t="s">
        <v>68</v>
      </c>
      <c r="R4893" t="s">
        <v>372</v>
      </c>
      <c r="S4893" s="194" t="s">
        <v>235</v>
      </c>
      <c r="T4893" t="s">
        <v>64</v>
      </c>
      <c r="U4893" t="s">
        <v>6423</v>
      </c>
      <c r="V4893" t="s">
        <v>49</v>
      </c>
      <c r="W4893" t="s">
        <v>24450</v>
      </c>
      <c r="X4893" s="127">
        <v>26972</v>
      </c>
      <c r="Y4893" t="s">
        <v>24451</v>
      </c>
      <c r="Z4893" s="127">
        <v>44313</v>
      </c>
      <c r="AA4893" s="127">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20616</v>
      </c>
      <c r="P4894" t="s">
        <v>75</v>
      </c>
      <c r="Q4894" t="s">
        <v>126</v>
      </c>
      <c r="R4894" t="s">
        <v>3515</v>
      </c>
      <c r="S4894" s="194" t="s">
        <v>235</v>
      </c>
      <c r="T4894" t="s">
        <v>41</v>
      </c>
      <c r="U4894" t="s">
        <v>48</v>
      </c>
      <c r="V4894" t="s">
        <v>49</v>
      </c>
      <c r="W4894" t="s">
        <v>24452</v>
      </c>
      <c r="X4894" s="127">
        <v>24256</v>
      </c>
      <c r="Y4894" t="s">
        <v>24453</v>
      </c>
      <c r="Z4894" s="127">
        <v>44256</v>
      </c>
      <c r="AA4894" s="127">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20617</v>
      </c>
      <c r="X4895" s="127">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20618</v>
      </c>
      <c r="X4896" s="127">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20619</v>
      </c>
      <c r="X4897" s="127">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20620</v>
      </c>
      <c r="X4898" s="127">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20621</v>
      </c>
      <c r="X4899" s="127">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20622</v>
      </c>
      <c r="X4900" s="127">
        <v>23905</v>
      </c>
      <c r="Y4900" t="s">
        <v>4920</v>
      </c>
      <c r="Z4900" s="127">
        <v>43525</v>
      </c>
      <c r="AA4900" s="127">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20623</v>
      </c>
      <c r="X4901" s="127">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94" t="s">
        <v>235</v>
      </c>
      <c r="T4902" t="s">
        <v>64</v>
      </c>
      <c r="U4902" t="s">
        <v>48</v>
      </c>
      <c r="V4902" t="s">
        <v>49</v>
      </c>
      <c r="W4902" t="s">
        <v>24454</v>
      </c>
      <c r="X4902" s="127">
        <v>28865</v>
      </c>
      <c r="Y4902" t="s">
        <v>24455</v>
      </c>
      <c r="Z4902" s="127">
        <v>44256</v>
      </c>
      <c r="AA4902" s="127">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20624</v>
      </c>
      <c r="X4903" s="127">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20625</v>
      </c>
      <c r="P4904" t="s">
        <v>385</v>
      </c>
      <c r="Q4904" t="s">
        <v>770</v>
      </c>
      <c r="R4904" t="s">
        <v>24456</v>
      </c>
      <c r="S4904" s="194" t="s">
        <v>235</v>
      </c>
      <c r="T4904" t="s">
        <v>64</v>
      </c>
      <c r="U4904" t="s">
        <v>48</v>
      </c>
      <c r="V4904" t="s">
        <v>49</v>
      </c>
      <c r="W4904" t="s">
        <v>24457</v>
      </c>
      <c r="X4904" s="127">
        <v>31154</v>
      </c>
      <c r="Y4904" t="s">
        <v>24458</v>
      </c>
      <c r="Z4904" s="127">
        <v>44435</v>
      </c>
      <c r="AA4904" s="127">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20626</v>
      </c>
      <c r="P4905" t="s">
        <v>106</v>
      </c>
      <c r="Q4905" t="s">
        <v>255</v>
      </c>
      <c r="R4905" t="s">
        <v>5369</v>
      </c>
      <c r="S4905" t="str">
        <f t="shared" si="72"/>
        <v>MAMANI MAYTA, EDWIN OCTAVIO</v>
      </c>
      <c r="T4905" t="s">
        <v>36</v>
      </c>
      <c r="U4905" t="s">
        <v>48</v>
      </c>
      <c r="V4905" t="s">
        <v>813</v>
      </c>
      <c r="W4905" t="s">
        <v>20627</v>
      </c>
      <c r="X4905" s="127">
        <v>26988</v>
      </c>
      <c r="Y4905" t="s">
        <v>5370</v>
      </c>
      <c r="Z4905" s="127">
        <v>44412</v>
      </c>
      <c r="AA4905" s="127">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20628</v>
      </c>
      <c r="X4906" s="127">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20629</v>
      </c>
      <c r="X4907" s="127">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20630</v>
      </c>
      <c r="X4908" s="127">
        <v>23100</v>
      </c>
      <c r="Y4908" t="s">
        <v>5472</v>
      </c>
      <c r="AB4908" t="s">
        <v>38</v>
      </c>
      <c r="AC4908" t="s">
        <v>39</v>
      </c>
      <c r="AD4908" t="s">
        <v>40</v>
      </c>
    </row>
    <row r="4909" spans="1:30" x14ac:dyDescent="0.25">
      <c r="A4909" t="s">
        <v>20631</v>
      </c>
      <c r="B4909" t="s">
        <v>441</v>
      </c>
      <c r="C4909" t="s">
        <v>28</v>
      </c>
      <c r="D4909" t="s">
        <v>29</v>
      </c>
      <c r="E4909" t="s">
        <v>368</v>
      </c>
      <c r="F4909" t="s">
        <v>5448</v>
      </c>
      <c r="G4909" t="s">
        <v>5449</v>
      </c>
      <c r="H4909" t="s">
        <v>6354</v>
      </c>
      <c r="I4909" t="s">
        <v>6229</v>
      </c>
      <c r="J4909" t="s">
        <v>20631</v>
      </c>
      <c r="K4909" t="s">
        <v>31</v>
      </c>
      <c r="L4909" t="s">
        <v>31</v>
      </c>
      <c r="M4909" t="s">
        <v>42</v>
      </c>
      <c r="N4909" t="s">
        <v>61</v>
      </c>
      <c r="O4909" t="s">
        <v>18690</v>
      </c>
      <c r="P4909" t="s">
        <v>445</v>
      </c>
      <c r="Q4909" t="s">
        <v>387</v>
      </c>
      <c r="R4909" t="s">
        <v>24459</v>
      </c>
      <c r="S4909" s="194" t="s">
        <v>235</v>
      </c>
      <c r="T4909" t="s">
        <v>64</v>
      </c>
      <c r="U4909" t="s">
        <v>48</v>
      </c>
      <c r="V4909" t="s">
        <v>49</v>
      </c>
      <c r="W4909" t="s">
        <v>24460</v>
      </c>
      <c r="X4909" s="127">
        <v>29756</v>
      </c>
      <c r="Y4909" t="s">
        <v>24461</v>
      </c>
      <c r="Z4909" s="127">
        <v>44256</v>
      </c>
      <c r="AA4909" s="127">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20632</v>
      </c>
      <c r="X4910" s="127">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20633</v>
      </c>
      <c r="X4911" s="127">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20634</v>
      </c>
      <c r="X4912" s="127">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20635</v>
      </c>
      <c r="X4913" s="127">
        <v>22101</v>
      </c>
      <c r="Y4913" t="s">
        <v>5489</v>
      </c>
      <c r="Z4913" s="127">
        <v>43525</v>
      </c>
      <c r="AA4913" s="127">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94" t="s">
        <v>235</v>
      </c>
      <c r="T4914" t="s">
        <v>64</v>
      </c>
      <c r="U4914" t="s">
        <v>48</v>
      </c>
      <c r="V4914" t="s">
        <v>49</v>
      </c>
      <c r="W4914" t="s">
        <v>24462</v>
      </c>
      <c r="X4914" s="127">
        <v>25401</v>
      </c>
      <c r="Y4914" t="s">
        <v>24463</v>
      </c>
      <c r="Z4914" s="127">
        <v>44256</v>
      </c>
      <c r="AA4914" s="127">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20636</v>
      </c>
      <c r="X4915" s="127">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20637</v>
      </c>
      <c r="X4916" s="127">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20638</v>
      </c>
      <c r="X4917" s="127">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20639</v>
      </c>
      <c r="X4918" s="127">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20640</v>
      </c>
      <c r="X4919" s="127">
        <v>25151</v>
      </c>
      <c r="Y4919" t="s">
        <v>5504</v>
      </c>
      <c r="AB4919" t="s">
        <v>38</v>
      </c>
      <c r="AC4919" t="s">
        <v>39</v>
      </c>
      <c r="AD4919" t="s">
        <v>40</v>
      </c>
    </row>
    <row r="4920" spans="1:30" x14ac:dyDescent="0.25">
      <c r="A4920" t="s">
        <v>20641</v>
      </c>
      <c r="B4920" t="s">
        <v>441</v>
      </c>
      <c r="C4920" t="s">
        <v>28</v>
      </c>
      <c r="D4920" t="s">
        <v>29</v>
      </c>
      <c r="E4920" t="s">
        <v>369</v>
      </c>
      <c r="F4920" t="s">
        <v>5485</v>
      </c>
      <c r="G4920" t="s">
        <v>5486</v>
      </c>
      <c r="H4920" t="s">
        <v>6354</v>
      </c>
      <c r="I4920" t="s">
        <v>6137</v>
      </c>
      <c r="J4920" t="s">
        <v>20641</v>
      </c>
      <c r="K4920" t="s">
        <v>31</v>
      </c>
      <c r="L4920" t="s">
        <v>31</v>
      </c>
      <c r="M4920" t="s">
        <v>42</v>
      </c>
      <c r="N4920" t="s">
        <v>61</v>
      </c>
      <c r="O4920" t="s">
        <v>18690</v>
      </c>
      <c r="P4920" t="s">
        <v>438</v>
      </c>
      <c r="Q4920" t="s">
        <v>661</v>
      </c>
      <c r="R4920" t="s">
        <v>472</v>
      </c>
      <c r="S4920" s="194" t="s">
        <v>235</v>
      </c>
      <c r="T4920" t="s">
        <v>64</v>
      </c>
      <c r="U4920" t="s">
        <v>3560</v>
      </c>
      <c r="V4920" t="s">
        <v>49</v>
      </c>
      <c r="W4920" t="s">
        <v>24464</v>
      </c>
      <c r="X4920" s="127">
        <v>25826</v>
      </c>
      <c r="Y4920" t="s">
        <v>24465</v>
      </c>
      <c r="Z4920" s="127">
        <v>44256</v>
      </c>
      <c r="AA4920" s="127">
        <v>44561</v>
      </c>
      <c r="AB4920" t="s">
        <v>2185</v>
      </c>
      <c r="AC4920" t="s">
        <v>6628</v>
      </c>
      <c r="AD4920" t="s">
        <v>40</v>
      </c>
    </row>
    <row r="4921" spans="1:30" x14ac:dyDescent="0.25">
      <c r="A4921" t="s">
        <v>20642</v>
      </c>
      <c r="B4921" t="s">
        <v>441</v>
      </c>
      <c r="C4921" t="s">
        <v>28</v>
      </c>
      <c r="D4921" t="s">
        <v>29</v>
      </c>
      <c r="E4921" t="s">
        <v>369</v>
      </c>
      <c r="F4921" t="s">
        <v>5485</v>
      </c>
      <c r="G4921" t="s">
        <v>5486</v>
      </c>
      <c r="H4921" t="s">
        <v>6354</v>
      </c>
      <c r="I4921" t="s">
        <v>6137</v>
      </c>
      <c r="J4921" t="s">
        <v>20642</v>
      </c>
      <c r="K4921" t="s">
        <v>31</v>
      </c>
      <c r="L4921" t="s">
        <v>31</v>
      </c>
      <c r="M4921" t="s">
        <v>42</v>
      </c>
      <c r="N4921" t="s">
        <v>61</v>
      </c>
      <c r="O4921" t="s">
        <v>18690</v>
      </c>
      <c r="P4921" t="s">
        <v>152</v>
      </c>
      <c r="Q4921" t="s">
        <v>126</v>
      </c>
      <c r="R4921" t="s">
        <v>2526</v>
      </c>
      <c r="S4921" s="194" t="s">
        <v>235</v>
      </c>
      <c r="T4921" t="s">
        <v>64</v>
      </c>
      <c r="U4921" t="s">
        <v>860</v>
      </c>
      <c r="V4921" t="s">
        <v>49</v>
      </c>
      <c r="W4921" t="s">
        <v>24466</v>
      </c>
      <c r="X4921" s="127">
        <v>32842</v>
      </c>
      <c r="Y4921" t="s">
        <v>24467</v>
      </c>
      <c r="Z4921" s="127">
        <v>44256</v>
      </c>
      <c r="AA4921" s="127">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20643</v>
      </c>
      <c r="X4922" s="127">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20644</v>
      </c>
      <c r="X4923" s="127">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20645</v>
      </c>
      <c r="X4924" s="127">
        <v>25579</v>
      </c>
      <c r="Y4924" t="s">
        <v>16023</v>
      </c>
      <c r="Z4924" s="127">
        <v>43525</v>
      </c>
      <c r="AA4924" s="127">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20646</v>
      </c>
      <c r="P4925" t="s">
        <v>1065</v>
      </c>
      <c r="Q4925" t="s">
        <v>132</v>
      </c>
      <c r="R4925" t="s">
        <v>680</v>
      </c>
      <c r="S4925" t="str">
        <f t="shared" si="72"/>
        <v>SARMIENTO VELASQUEZ, JOSE LUIS</v>
      </c>
      <c r="T4925" t="s">
        <v>36</v>
      </c>
      <c r="U4925" t="s">
        <v>48</v>
      </c>
      <c r="V4925" t="s">
        <v>49</v>
      </c>
      <c r="W4925" t="s">
        <v>20647</v>
      </c>
      <c r="X4925" s="127">
        <v>25455</v>
      </c>
      <c r="Y4925" t="s">
        <v>20648</v>
      </c>
      <c r="Z4925" s="127">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20649</v>
      </c>
      <c r="X4926" s="127">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94" t="s">
        <v>235</v>
      </c>
      <c r="T4927" t="s">
        <v>64</v>
      </c>
      <c r="U4927" t="s">
        <v>48</v>
      </c>
      <c r="V4927" t="s">
        <v>49</v>
      </c>
      <c r="W4927" t="s">
        <v>24468</v>
      </c>
      <c r="X4927" s="127">
        <v>28351</v>
      </c>
      <c r="Y4927" t="s">
        <v>24469</v>
      </c>
      <c r="Z4927" s="127">
        <v>44256</v>
      </c>
      <c r="AA4927" s="127">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20650</v>
      </c>
      <c r="P4928" t="s">
        <v>250</v>
      </c>
      <c r="Q4928" t="s">
        <v>230</v>
      </c>
      <c r="R4928" t="s">
        <v>24470</v>
      </c>
      <c r="S4928" s="194" t="s">
        <v>235</v>
      </c>
      <c r="T4928" t="s">
        <v>64</v>
      </c>
      <c r="U4928" t="s">
        <v>48</v>
      </c>
      <c r="V4928" t="s">
        <v>49</v>
      </c>
      <c r="W4928" t="s">
        <v>24471</v>
      </c>
      <c r="X4928" s="127">
        <v>26786</v>
      </c>
      <c r="Y4928" t="s">
        <v>24472</v>
      </c>
      <c r="Z4928" s="127">
        <v>44256</v>
      </c>
      <c r="AA4928" s="127">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20651</v>
      </c>
      <c r="X4929" s="127">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20652</v>
      </c>
      <c r="X4930" s="127">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20653</v>
      </c>
      <c r="X4931" s="127">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20654</v>
      </c>
      <c r="X4932" s="127">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20655</v>
      </c>
      <c r="X4933" s="127">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19726</v>
      </c>
      <c r="X4934" s="127">
        <v>24680</v>
      </c>
      <c r="Y4934" t="s">
        <v>3404</v>
      </c>
      <c r="Z4934" s="127">
        <v>44197</v>
      </c>
      <c r="AA4934" s="127">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20656</v>
      </c>
      <c r="P4935" t="s">
        <v>106</v>
      </c>
      <c r="Q4935" t="s">
        <v>106</v>
      </c>
      <c r="R4935" t="s">
        <v>24473</v>
      </c>
      <c r="S4935" s="194" t="s">
        <v>235</v>
      </c>
      <c r="T4935" t="s">
        <v>64</v>
      </c>
      <c r="U4935" t="s">
        <v>48</v>
      </c>
      <c r="V4935" t="s">
        <v>49</v>
      </c>
      <c r="W4935" t="s">
        <v>24474</v>
      </c>
      <c r="X4935" s="127">
        <v>34826</v>
      </c>
      <c r="Y4935" t="s">
        <v>24475</v>
      </c>
      <c r="Z4935" s="127">
        <v>44256</v>
      </c>
      <c r="AA4935" s="127">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20657</v>
      </c>
      <c r="X4936" s="127">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16184</v>
      </c>
      <c r="W4937" t="s">
        <v>20658</v>
      </c>
      <c r="X4937" s="127">
        <v>24986</v>
      </c>
      <c r="Y4937" t="s">
        <v>5547</v>
      </c>
      <c r="Z4937" s="127">
        <v>44256</v>
      </c>
      <c r="AA4937" s="127">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20659</v>
      </c>
      <c r="P4938" t="s">
        <v>75</v>
      </c>
      <c r="Q4938" t="s">
        <v>159</v>
      </c>
      <c r="R4938" t="s">
        <v>604</v>
      </c>
      <c r="S4938" s="194" t="s">
        <v>235</v>
      </c>
      <c r="T4938" t="s">
        <v>64</v>
      </c>
      <c r="U4938" t="s">
        <v>48</v>
      </c>
      <c r="V4938" t="s">
        <v>49</v>
      </c>
      <c r="W4938" t="s">
        <v>23685</v>
      </c>
      <c r="X4938" s="127">
        <v>26989</v>
      </c>
      <c r="Y4938" t="s">
        <v>23686</v>
      </c>
      <c r="Z4938" s="127">
        <v>44260</v>
      </c>
      <c r="AA4938" s="127">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20660</v>
      </c>
      <c r="X4939" s="127">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20661</v>
      </c>
      <c r="X4940" s="127">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20662</v>
      </c>
      <c r="X4941" s="127">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20663</v>
      </c>
      <c r="X4942" s="127">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94" t="s">
        <v>235</v>
      </c>
      <c r="T4943" t="s">
        <v>41</v>
      </c>
      <c r="U4943" t="s">
        <v>48</v>
      </c>
      <c r="V4943" t="s">
        <v>49</v>
      </c>
      <c r="W4943" t="s">
        <v>24476</v>
      </c>
      <c r="X4943" s="127">
        <v>26242</v>
      </c>
      <c r="Y4943" t="s">
        <v>24477</v>
      </c>
      <c r="Z4943" s="127">
        <v>44256</v>
      </c>
      <c r="AA4943" s="127">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94" t="s">
        <v>235</v>
      </c>
      <c r="T4944" t="s">
        <v>102</v>
      </c>
      <c r="U4944" t="s">
        <v>37</v>
      </c>
      <c r="V4944" t="s">
        <v>49</v>
      </c>
      <c r="W4944" t="s">
        <v>24478</v>
      </c>
      <c r="X4944" s="127">
        <v>24098</v>
      </c>
      <c r="Y4944" t="s">
        <v>24479</v>
      </c>
      <c r="Z4944" s="127">
        <v>44197</v>
      </c>
      <c r="AA4944" s="127">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20664</v>
      </c>
      <c r="X4945" s="127">
        <v>27160</v>
      </c>
      <c r="Y4945" t="s">
        <v>16030</v>
      </c>
      <c r="Z4945" s="127">
        <v>43525</v>
      </c>
      <c r="AA4945" s="127">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20665</v>
      </c>
      <c r="X4946" s="127">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20666</v>
      </c>
      <c r="X4947" s="127">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20667</v>
      </c>
      <c r="X4948" s="127">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20668</v>
      </c>
      <c r="X4949" s="127">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20669</v>
      </c>
      <c r="X4950" s="127">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20670</v>
      </c>
      <c r="X4951" s="127">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20671</v>
      </c>
      <c r="X4952" s="127">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20672</v>
      </c>
      <c r="P4953" t="s">
        <v>105</v>
      </c>
      <c r="Q4953" t="s">
        <v>22848</v>
      </c>
      <c r="R4953" t="s">
        <v>650</v>
      </c>
      <c r="S4953" s="194" t="s">
        <v>235</v>
      </c>
      <c r="T4953" t="s">
        <v>64</v>
      </c>
      <c r="U4953" t="s">
        <v>48</v>
      </c>
      <c r="V4953" t="s">
        <v>49</v>
      </c>
      <c r="W4953" t="s">
        <v>22849</v>
      </c>
      <c r="X4953" s="127">
        <v>29203</v>
      </c>
      <c r="Y4953" t="s">
        <v>22850</v>
      </c>
      <c r="Z4953" s="127">
        <v>44256</v>
      </c>
      <c r="AA4953" s="127">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20673</v>
      </c>
      <c r="X4954" s="127">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20674</v>
      </c>
      <c r="X4955" s="127">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20677</v>
      </c>
      <c r="S4956" t="str">
        <f t="shared" si="73"/>
        <v>BLANCO QUISPE, YOBED JESUS</v>
      </c>
      <c r="T4956" t="s">
        <v>52</v>
      </c>
      <c r="U4956" t="s">
        <v>48</v>
      </c>
      <c r="V4956" t="s">
        <v>49</v>
      </c>
      <c r="W4956" t="s">
        <v>20675</v>
      </c>
      <c r="X4956" s="127">
        <v>26697</v>
      </c>
      <c r="Y4956" t="s">
        <v>20676</v>
      </c>
      <c r="Z4956" s="127">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19950</v>
      </c>
      <c r="X4957" s="127">
        <v>22774</v>
      </c>
      <c r="Y4957" t="s">
        <v>3957</v>
      </c>
      <c r="Z4957" s="127">
        <v>44197</v>
      </c>
      <c r="AA4957" s="127">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20678</v>
      </c>
      <c r="X4958" s="127">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20679</v>
      </c>
      <c r="X4959" s="127">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20680</v>
      </c>
      <c r="X4960" s="127">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20681</v>
      </c>
      <c r="X4961" s="127">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20682</v>
      </c>
      <c r="X4962" s="127">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20683</v>
      </c>
      <c r="X4963" s="127">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20684</v>
      </c>
      <c r="X4964" s="127">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24480</v>
      </c>
      <c r="S4965" s="194" t="s">
        <v>235</v>
      </c>
      <c r="T4965" t="s">
        <v>41</v>
      </c>
      <c r="U4965" t="s">
        <v>48</v>
      </c>
      <c r="V4965" t="s">
        <v>49</v>
      </c>
      <c r="W4965" t="s">
        <v>24481</v>
      </c>
      <c r="X4965" s="127">
        <v>29536</v>
      </c>
      <c r="Y4965" t="s">
        <v>24482</v>
      </c>
      <c r="Z4965" s="127">
        <v>44281</v>
      </c>
      <c r="AA4965" s="127">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20685</v>
      </c>
      <c r="X4966" s="127">
        <v>24694</v>
      </c>
      <c r="Y4966" t="s">
        <v>5634</v>
      </c>
      <c r="Z4966" s="127">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20686</v>
      </c>
      <c r="X4967" s="127">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20687</v>
      </c>
      <c r="P4968" t="s">
        <v>404</v>
      </c>
      <c r="Q4968" t="s">
        <v>184</v>
      </c>
      <c r="R4968" t="s">
        <v>4239</v>
      </c>
      <c r="S4968" s="194" t="s">
        <v>235</v>
      </c>
      <c r="T4968" t="s">
        <v>64</v>
      </c>
      <c r="U4968" t="s">
        <v>784</v>
      </c>
      <c r="V4968" t="s">
        <v>49</v>
      </c>
      <c r="W4968" t="s">
        <v>24483</v>
      </c>
      <c r="X4968" s="127">
        <v>25746</v>
      </c>
      <c r="Y4968" t="s">
        <v>24484</v>
      </c>
      <c r="Z4968" s="127">
        <v>44351</v>
      </c>
      <c r="AA4968" s="127">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20688</v>
      </c>
      <c r="X4969" s="127">
        <v>24780</v>
      </c>
      <c r="Y4969" t="s">
        <v>5638</v>
      </c>
      <c r="Z4969" s="127">
        <v>44256</v>
      </c>
      <c r="AA4969" s="127">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20689</v>
      </c>
      <c r="X4970" s="127">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20690</v>
      </c>
      <c r="X4971" s="127">
        <v>30380</v>
      </c>
      <c r="Y4971" t="s">
        <v>6536</v>
      </c>
      <c r="Z4971" s="127">
        <v>44256</v>
      </c>
      <c r="AA4971" s="127">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20691</v>
      </c>
      <c r="P4972" t="s">
        <v>109</v>
      </c>
      <c r="Q4972" t="s">
        <v>78</v>
      </c>
      <c r="R4972" t="s">
        <v>24485</v>
      </c>
      <c r="S4972" s="194" t="s">
        <v>235</v>
      </c>
      <c r="T4972" t="s">
        <v>64</v>
      </c>
      <c r="U4972" t="s">
        <v>784</v>
      </c>
      <c r="V4972" t="s">
        <v>49</v>
      </c>
      <c r="W4972" t="s">
        <v>24486</v>
      </c>
      <c r="X4972" s="127">
        <v>32396</v>
      </c>
      <c r="Y4972" t="s">
        <v>24487</v>
      </c>
      <c r="Z4972" s="127">
        <v>44256</v>
      </c>
      <c r="AA4972" s="127">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20692</v>
      </c>
      <c r="X4973" s="127">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20693</v>
      </c>
      <c r="X4974" s="127">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20696</v>
      </c>
      <c r="S4975" t="str">
        <f t="shared" si="73"/>
        <v>FLORES NINARAQUI, JHENRY ELMER</v>
      </c>
      <c r="T4975" t="s">
        <v>52</v>
      </c>
      <c r="U4975" t="s">
        <v>48</v>
      </c>
      <c r="V4975" t="s">
        <v>49</v>
      </c>
      <c r="W4975" t="s">
        <v>20694</v>
      </c>
      <c r="X4975" s="127">
        <v>27135</v>
      </c>
      <c r="Y4975" t="s">
        <v>20695</v>
      </c>
      <c r="Z4975" s="127">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20697</v>
      </c>
      <c r="P4976" t="s">
        <v>809</v>
      </c>
      <c r="Q4976" t="s">
        <v>247</v>
      </c>
      <c r="R4976" t="s">
        <v>24488</v>
      </c>
      <c r="S4976" s="194" t="s">
        <v>235</v>
      </c>
      <c r="T4976" t="s">
        <v>64</v>
      </c>
      <c r="U4976" t="s">
        <v>48</v>
      </c>
      <c r="V4976" t="s">
        <v>49</v>
      </c>
      <c r="W4976" t="s">
        <v>24489</v>
      </c>
      <c r="X4976" s="127">
        <v>29625</v>
      </c>
      <c r="Y4976" t="s">
        <v>24490</v>
      </c>
      <c r="Z4976" s="127">
        <v>44256</v>
      </c>
      <c r="AA4976" s="127">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20698</v>
      </c>
      <c r="P4977" t="s">
        <v>24491</v>
      </c>
      <c r="Q4977" t="s">
        <v>314</v>
      </c>
      <c r="R4977" t="s">
        <v>24492</v>
      </c>
      <c r="S4977" s="194" t="s">
        <v>235</v>
      </c>
      <c r="T4977" t="s">
        <v>64</v>
      </c>
      <c r="U4977" t="s">
        <v>48</v>
      </c>
      <c r="V4977" t="s">
        <v>49</v>
      </c>
      <c r="W4977" t="s">
        <v>24493</v>
      </c>
      <c r="X4977" s="127">
        <v>29804</v>
      </c>
      <c r="Y4977" t="s">
        <v>24494</v>
      </c>
      <c r="Z4977" s="127">
        <v>44256</v>
      </c>
      <c r="AA4977" s="127">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20699</v>
      </c>
      <c r="X4978" s="127">
        <v>24220</v>
      </c>
      <c r="Y4978" t="s">
        <v>5655</v>
      </c>
      <c r="Z4978" s="127">
        <v>44197</v>
      </c>
      <c r="AA4978" s="127">
        <v>44561</v>
      </c>
      <c r="AB4978" t="s">
        <v>38</v>
      </c>
      <c r="AC4978" t="s">
        <v>39</v>
      </c>
      <c r="AD4978" t="s">
        <v>40</v>
      </c>
    </row>
    <row r="4979" spans="1:30" x14ac:dyDescent="0.25">
      <c r="A4979" t="s">
        <v>20700</v>
      </c>
      <c r="B4979" t="s">
        <v>425</v>
      </c>
      <c r="C4979" t="s">
        <v>28</v>
      </c>
      <c r="D4979" t="s">
        <v>29</v>
      </c>
      <c r="E4979" t="s">
        <v>430</v>
      </c>
      <c r="F4979" t="s">
        <v>5630</v>
      </c>
      <c r="G4979" t="s">
        <v>5631</v>
      </c>
      <c r="H4979" t="s">
        <v>6354</v>
      </c>
      <c r="I4979" t="s">
        <v>694</v>
      </c>
      <c r="J4979" t="s">
        <v>20700</v>
      </c>
      <c r="K4979" t="s">
        <v>31</v>
      </c>
      <c r="L4979" t="s">
        <v>31</v>
      </c>
      <c r="M4979" t="s">
        <v>42</v>
      </c>
      <c r="N4979" t="s">
        <v>61</v>
      </c>
      <c r="O4979" t="s">
        <v>18690</v>
      </c>
      <c r="P4979" t="s">
        <v>109</v>
      </c>
      <c r="Q4979" t="s">
        <v>78</v>
      </c>
      <c r="R4979" t="s">
        <v>24485</v>
      </c>
      <c r="S4979" s="194" t="s">
        <v>235</v>
      </c>
      <c r="T4979" t="s">
        <v>64</v>
      </c>
      <c r="U4979" t="s">
        <v>784</v>
      </c>
      <c r="V4979" t="s">
        <v>49</v>
      </c>
      <c r="W4979" t="s">
        <v>24486</v>
      </c>
      <c r="X4979" s="127">
        <v>32396</v>
      </c>
      <c r="Y4979" t="s">
        <v>24487</v>
      </c>
      <c r="Z4979" s="127">
        <v>44256</v>
      </c>
      <c r="AA4979" s="127">
        <v>44561</v>
      </c>
      <c r="AB4979" t="s">
        <v>2185</v>
      </c>
      <c r="AC4979" t="s">
        <v>6628</v>
      </c>
      <c r="AD4979" t="s">
        <v>40</v>
      </c>
    </row>
    <row r="4980" spans="1:30" x14ac:dyDescent="0.25">
      <c r="A4980" t="s">
        <v>20701</v>
      </c>
      <c r="B4980" t="s">
        <v>425</v>
      </c>
      <c r="C4980" t="s">
        <v>28</v>
      </c>
      <c r="D4980" t="s">
        <v>29</v>
      </c>
      <c r="E4980" t="s">
        <v>430</v>
      </c>
      <c r="F4980" t="s">
        <v>5630</v>
      </c>
      <c r="G4980" t="s">
        <v>5631</v>
      </c>
      <c r="H4980" t="s">
        <v>6354</v>
      </c>
      <c r="I4980" t="s">
        <v>694</v>
      </c>
      <c r="J4980" t="s">
        <v>20701</v>
      </c>
      <c r="K4980" t="s">
        <v>31</v>
      </c>
      <c r="L4980" t="s">
        <v>31</v>
      </c>
      <c r="M4980" t="s">
        <v>42</v>
      </c>
      <c r="N4980" t="s">
        <v>61</v>
      </c>
      <c r="O4980" t="s">
        <v>18690</v>
      </c>
      <c r="P4980" t="s">
        <v>404</v>
      </c>
      <c r="Q4980" t="s">
        <v>184</v>
      </c>
      <c r="R4980" t="s">
        <v>4239</v>
      </c>
      <c r="S4980" s="194" t="s">
        <v>235</v>
      </c>
      <c r="T4980" t="s">
        <v>64</v>
      </c>
      <c r="U4980" t="s">
        <v>784</v>
      </c>
      <c r="V4980" t="s">
        <v>49</v>
      </c>
      <c r="W4980" t="s">
        <v>24483</v>
      </c>
      <c r="X4980" s="127">
        <v>25746</v>
      </c>
      <c r="Y4980" t="s">
        <v>24484</v>
      </c>
      <c r="Z4980" s="127">
        <v>44351</v>
      </c>
      <c r="AA4980" s="127">
        <v>44561</v>
      </c>
      <c r="AB4980" t="s">
        <v>2185</v>
      </c>
      <c r="AC4980" t="s">
        <v>6628</v>
      </c>
      <c r="AD4980" t="s">
        <v>40</v>
      </c>
    </row>
    <row r="4981" spans="1:30" x14ac:dyDescent="0.25">
      <c r="A4981" t="s">
        <v>20702</v>
      </c>
      <c r="B4981" t="s">
        <v>425</v>
      </c>
      <c r="C4981" t="s">
        <v>28</v>
      </c>
      <c r="D4981" t="s">
        <v>29</v>
      </c>
      <c r="E4981" t="s">
        <v>430</v>
      </c>
      <c r="F4981" t="s">
        <v>5630</v>
      </c>
      <c r="G4981" t="s">
        <v>5631</v>
      </c>
      <c r="H4981" t="s">
        <v>6354</v>
      </c>
      <c r="I4981" t="s">
        <v>694</v>
      </c>
      <c r="J4981" t="s">
        <v>20702</v>
      </c>
      <c r="K4981" t="s">
        <v>31</v>
      </c>
      <c r="L4981" t="s">
        <v>31</v>
      </c>
      <c r="M4981" t="s">
        <v>42</v>
      </c>
      <c r="N4981" t="s">
        <v>61</v>
      </c>
      <c r="O4981" t="s">
        <v>18690</v>
      </c>
      <c r="P4981" t="s">
        <v>698</v>
      </c>
      <c r="Q4981" t="s">
        <v>202</v>
      </c>
      <c r="R4981" t="s">
        <v>24495</v>
      </c>
      <c r="S4981" s="194" t="s">
        <v>235</v>
      </c>
      <c r="T4981" t="s">
        <v>64</v>
      </c>
      <c r="U4981" t="s">
        <v>860</v>
      </c>
      <c r="V4981" t="s">
        <v>49</v>
      </c>
      <c r="W4981" t="s">
        <v>24496</v>
      </c>
      <c r="X4981" s="127">
        <v>33276</v>
      </c>
      <c r="Y4981" t="s">
        <v>24497</v>
      </c>
      <c r="Z4981" s="127">
        <v>44256</v>
      </c>
      <c r="AA4981" s="127">
        <v>44561</v>
      </c>
      <c r="AB4981" t="s">
        <v>2185</v>
      </c>
      <c r="AC4981" t="s">
        <v>6628</v>
      </c>
      <c r="AD4981" t="s">
        <v>40</v>
      </c>
    </row>
    <row r="4982" spans="1:30" x14ac:dyDescent="0.25">
      <c r="A4982" t="s">
        <v>20703</v>
      </c>
      <c r="B4982" t="s">
        <v>425</v>
      </c>
      <c r="C4982" t="s">
        <v>28</v>
      </c>
      <c r="D4982" t="s">
        <v>29</v>
      </c>
      <c r="E4982" t="s">
        <v>430</v>
      </c>
      <c r="F4982" t="s">
        <v>5630</v>
      </c>
      <c r="G4982" t="s">
        <v>5631</v>
      </c>
      <c r="H4982" t="s">
        <v>6354</v>
      </c>
      <c r="I4982" t="s">
        <v>694</v>
      </c>
      <c r="J4982" t="s">
        <v>20703</v>
      </c>
      <c r="K4982" t="s">
        <v>31</v>
      </c>
      <c r="L4982" t="s">
        <v>31</v>
      </c>
      <c r="M4982" t="s">
        <v>42</v>
      </c>
      <c r="N4982" t="s">
        <v>61</v>
      </c>
      <c r="O4982" t="s">
        <v>18690</v>
      </c>
      <c r="P4982" t="s">
        <v>301</v>
      </c>
      <c r="Q4982" t="s">
        <v>352</v>
      </c>
      <c r="R4982" t="s">
        <v>904</v>
      </c>
      <c r="S4982" s="194" t="s">
        <v>235</v>
      </c>
      <c r="T4982" t="s">
        <v>64</v>
      </c>
      <c r="U4982" t="s">
        <v>860</v>
      </c>
      <c r="V4982" t="s">
        <v>49</v>
      </c>
      <c r="W4982" t="s">
        <v>24498</v>
      </c>
      <c r="X4982" s="127">
        <v>25340</v>
      </c>
      <c r="Y4982" t="s">
        <v>24499</v>
      </c>
      <c r="Z4982" s="127">
        <v>44256</v>
      </c>
      <c r="AA4982" s="127">
        <v>44561</v>
      </c>
      <c r="AB4982" t="s">
        <v>2185</v>
      </c>
      <c r="AC4982" t="s">
        <v>6628</v>
      </c>
      <c r="AD4982" t="s">
        <v>40</v>
      </c>
    </row>
    <row r="4983" spans="1:30" x14ac:dyDescent="0.25">
      <c r="A4983" t="s">
        <v>20704</v>
      </c>
      <c r="B4983" t="s">
        <v>425</v>
      </c>
      <c r="C4983" t="s">
        <v>28</v>
      </c>
      <c r="D4983" t="s">
        <v>29</v>
      </c>
      <c r="E4983" t="s">
        <v>430</v>
      </c>
      <c r="F4983" t="s">
        <v>5630</v>
      </c>
      <c r="G4983" t="s">
        <v>5631</v>
      </c>
      <c r="H4983" t="s">
        <v>6354</v>
      </c>
      <c r="I4983" t="s">
        <v>694</v>
      </c>
      <c r="J4983" t="s">
        <v>20704</v>
      </c>
      <c r="K4983" t="s">
        <v>31</v>
      </c>
      <c r="L4983" t="s">
        <v>31</v>
      </c>
      <c r="M4983" t="s">
        <v>42</v>
      </c>
      <c r="N4983" t="s">
        <v>61</v>
      </c>
      <c r="O4983" t="s">
        <v>18690</v>
      </c>
      <c r="P4983" t="s">
        <v>152</v>
      </c>
      <c r="Q4983" t="s">
        <v>3502</v>
      </c>
      <c r="R4983" t="s">
        <v>483</v>
      </c>
      <c r="S4983" s="194" t="s">
        <v>235</v>
      </c>
      <c r="T4983" t="s">
        <v>64</v>
      </c>
      <c r="U4983" t="s">
        <v>860</v>
      </c>
      <c r="V4983" t="s">
        <v>49</v>
      </c>
      <c r="W4983" t="s">
        <v>24500</v>
      </c>
      <c r="X4983" s="127">
        <v>28623</v>
      </c>
      <c r="Y4983" t="s">
        <v>24501</v>
      </c>
      <c r="Z4983" s="127">
        <v>44256</v>
      </c>
      <c r="AA4983" s="127">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20705</v>
      </c>
      <c r="X4984" s="127">
        <v>29155</v>
      </c>
      <c r="Y4984" t="s">
        <v>5658</v>
      </c>
      <c r="AB4984" t="s">
        <v>38</v>
      </c>
      <c r="AC4984" t="s">
        <v>95</v>
      </c>
      <c r="AD4984" t="s">
        <v>40</v>
      </c>
    </row>
    <row r="4985" spans="1:30" x14ac:dyDescent="0.25">
      <c r="A4985" t="s">
        <v>20706</v>
      </c>
      <c r="B4985" t="s">
        <v>425</v>
      </c>
      <c r="C4985" t="s">
        <v>28</v>
      </c>
      <c r="D4985" t="s">
        <v>29</v>
      </c>
      <c r="E4985" t="s">
        <v>430</v>
      </c>
      <c r="F4985" t="s">
        <v>5630</v>
      </c>
      <c r="G4985" t="s">
        <v>5631</v>
      </c>
      <c r="H4985" t="s">
        <v>6354</v>
      </c>
      <c r="I4985" t="s">
        <v>694</v>
      </c>
      <c r="J4985" t="s">
        <v>20706</v>
      </c>
      <c r="K4985" t="s">
        <v>773</v>
      </c>
      <c r="L4985" t="s">
        <v>6405</v>
      </c>
      <c r="M4985" t="s">
        <v>16105</v>
      </c>
      <c r="N4985" t="s">
        <v>61</v>
      </c>
      <c r="O4985" t="s">
        <v>16096</v>
      </c>
      <c r="P4985" t="s">
        <v>230</v>
      </c>
      <c r="Q4985" t="s">
        <v>728</v>
      </c>
      <c r="R4985" t="s">
        <v>24502</v>
      </c>
      <c r="S4985" s="194" t="s">
        <v>235</v>
      </c>
      <c r="T4985" t="s">
        <v>775</v>
      </c>
      <c r="U4985" t="s">
        <v>776</v>
      </c>
      <c r="V4985" t="s">
        <v>49</v>
      </c>
      <c r="W4985" t="s">
        <v>24503</v>
      </c>
      <c r="X4985" s="127">
        <v>31255</v>
      </c>
      <c r="Y4985" t="s">
        <v>258</v>
      </c>
      <c r="Z4985" s="127">
        <v>44197</v>
      </c>
      <c r="AA4985" s="127">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20346</v>
      </c>
      <c r="X4986" s="127">
        <v>22455</v>
      </c>
      <c r="Y4986" t="s">
        <v>4818</v>
      </c>
      <c r="Z4986" s="127">
        <v>44197</v>
      </c>
      <c r="AA4986" s="127">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20707</v>
      </c>
      <c r="P4987" t="s">
        <v>569</v>
      </c>
      <c r="Q4987" t="s">
        <v>284</v>
      </c>
      <c r="R4987" t="s">
        <v>359</v>
      </c>
      <c r="S4987" s="194" t="s">
        <v>235</v>
      </c>
      <c r="T4987" t="s">
        <v>64</v>
      </c>
      <c r="U4987" t="s">
        <v>48</v>
      </c>
      <c r="V4987" t="s">
        <v>49</v>
      </c>
      <c r="W4987" t="s">
        <v>24087</v>
      </c>
      <c r="X4987" s="127">
        <v>28134</v>
      </c>
      <c r="Y4987" t="s">
        <v>24088</v>
      </c>
      <c r="Z4987" s="127">
        <v>44323</v>
      </c>
      <c r="AA4987" s="127">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20710</v>
      </c>
      <c r="R4988" t="s">
        <v>884</v>
      </c>
      <c r="S4988" t="str">
        <f t="shared" si="73"/>
        <v>QUISPE CHILLIHUA, JUAN CARLOS</v>
      </c>
      <c r="T4988" t="s">
        <v>52</v>
      </c>
      <c r="U4988" t="s">
        <v>48</v>
      </c>
      <c r="V4988" t="s">
        <v>16184</v>
      </c>
      <c r="W4988" t="s">
        <v>20708</v>
      </c>
      <c r="X4988" s="127">
        <v>26820</v>
      </c>
      <c r="Y4988" t="s">
        <v>20709</v>
      </c>
      <c r="Z4988" s="127">
        <v>44317</v>
      </c>
      <c r="AA4988" s="127">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20711</v>
      </c>
      <c r="P4989" t="s">
        <v>299</v>
      </c>
      <c r="Q4989" t="s">
        <v>330</v>
      </c>
      <c r="R4989" t="s">
        <v>20714</v>
      </c>
      <c r="S4989" t="str">
        <f t="shared" si="73"/>
        <v>PAXI COAQUIRA, JERONIMO SOFIO</v>
      </c>
      <c r="T4989" t="s">
        <v>47</v>
      </c>
      <c r="U4989" t="s">
        <v>48</v>
      </c>
      <c r="V4989" t="s">
        <v>49</v>
      </c>
      <c r="W4989" t="s">
        <v>20712</v>
      </c>
      <c r="X4989" s="127">
        <v>24745</v>
      </c>
      <c r="Y4989" t="s">
        <v>20713</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20715</v>
      </c>
      <c r="X4990" s="127">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20716</v>
      </c>
      <c r="P4991" t="s">
        <v>6501</v>
      </c>
      <c r="Q4991" t="s">
        <v>75</v>
      </c>
      <c r="R4991" t="s">
        <v>547</v>
      </c>
      <c r="S4991" s="194" t="s">
        <v>235</v>
      </c>
      <c r="T4991" t="s">
        <v>64</v>
      </c>
      <c r="U4991" t="s">
        <v>48</v>
      </c>
      <c r="V4991" t="s">
        <v>49</v>
      </c>
      <c r="W4991" t="s">
        <v>24504</v>
      </c>
      <c r="X4991" s="127">
        <v>32607</v>
      </c>
      <c r="Y4991" t="s">
        <v>24505</v>
      </c>
      <c r="Z4991" s="127">
        <v>44256</v>
      </c>
      <c r="AA4991" s="127">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20717</v>
      </c>
      <c r="X4992" s="127">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20718</v>
      </c>
      <c r="X4993" s="127">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20719</v>
      </c>
      <c r="P4994" t="s">
        <v>139</v>
      </c>
      <c r="Q4994" t="s">
        <v>76</v>
      </c>
      <c r="R4994" t="s">
        <v>24506</v>
      </c>
      <c r="S4994" s="194" t="s">
        <v>235</v>
      </c>
      <c r="T4994" t="s">
        <v>64</v>
      </c>
      <c r="U4994" t="s">
        <v>48</v>
      </c>
      <c r="V4994" t="s">
        <v>49</v>
      </c>
      <c r="W4994" t="s">
        <v>24507</v>
      </c>
      <c r="X4994" s="127">
        <v>33597</v>
      </c>
      <c r="Y4994" t="s">
        <v>24508</v>
      </c>
      <c r="Z4994" s="127">
        <v>44256</v>
      </c>
      <c r="AA4994" s="127">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20720</v>
      </c>
      <c r="X4995" s="127">
        <v>28023</v>
      </c>
      <c r="Y4995" t="s">
        <v>5681</v>
      </c>
      <c r="Z4995" s="127">
        <v>44197</v>
      </c>
      <c r="AA4995" s="127">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20721</v>
      </c>
      <c r="X4996" s="127">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20722</v>
      </c>
      <c r="X4997" s="127">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20723</v>
      </c>
      <c r="X4998" s="127">
        <v>24316</v>
      </c>
      <c r="Y4998" t="s">
        <v>16034</v>
      </c>
      <c r="Z4998" s="127">
        <v>43525</v>
      </c>
      <c r="AA4998" s="127">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20724</v>
      </c>
      <c r="X4999" s="127">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20725</v>
      </c>
      <c r="X5000" s="127">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20726</v>
      </c>
      <c r="X5001" s="127">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24509</v>
      </c>
      <c r="S5002" s="194" t="s">
        <v>235</v>
      </c>
      <c r="T5002" t="s">
        <v>64</v>
      </c>
      <c r="U5002" t="s">
        <v>48</v>
      </c>
      <c r="V5002" t="s">
        <v>49</v>
      </c>
      <c r="W5002" t="s">
        <v>24510</v>
      </c>
      <c r="X5002" s="127">
        <v>28256</v>
      </c>
      <c r="Y5002" t="s">
        <v>24511</v>
      </c>
      <c r="Z5002" s="127">
        <v>44256</v>
      </c>
      <c r="AA5002" s="127">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20727</v>
      </c>
      <c r="X5003" s="127">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20728</v>
      </c>
      <c r="X5004" s="127">
        <v>26549</v>
      </c>
      <c r="Y5004" t="s">
        <v>5702</v>
      </c>
      <c r="AB5004" t="s">
        <v>38</v>
      </c>
      <c r="AC5004" t="s">
        <v>39</v>
      </c>
      <c r="AD5004" t="s">
        <v>40</v>
      </c>
    </row>
    <row r="5005" spans="1:30" x14ac:dyDescent="0.25">
      <c r="A5005" t="s">
        <v>20729</v>
      </c>
      <c r="B5005" t="s">
        <v>377</v>
      </c>
      <c r="C5005" t="s">
        <v>28</v>
      </c>
      <c r="D5005" t="s">
        <v>29</v>
      </c>
      <c r="E5005" t="s">
        <v>369</v>
      </c>
      <c r="F5005" t="s">
        <v>5686</v>
      </c>
      <c r="G5005" t="s">
        <v>5687</v>
      </c>
      <c r="H5005" t="s">
        <v>6354</v>
      </c>
      <c r="I5005" t="s">
        <v>6164</v>
      </c>
      <c r="J5005" t="s">
        <v>20729</v>
      </c>
      <c r="K5005" t="s">
        <v>31</v>
      </c>
      <c r="L5005" t="s">
        <v>31</v>
      </c>
      <c r="M5005" t="s">
        <v>42</v>
      </c>
      <c r="N5005" t="s">
        <v>61</v>
      </c>
      <c r="O5005" t="s">
        <v>18690</v>
      </c>
      <c r="P5005" t="s">
        <v>324</v>
      </c>
      <c r="Q5005" t="s">
        <v>126</v>
      </c>
      <c r="R5005" t="s">
        <v>372</v>
      </c>
      <c r="S5005" s="194" t="s">
        <v>235</v>
      </c>
      <c r="T5005" t="s">
        <v>64</v>
      </c>
      <c r="U5005" t="s">
        <v>3560</v>
      </c>
      <c r="V5005" t="s">
        <v>49</v>
      </c>
      <c r="W5005" t="s">
        <v>24512</v>
      </c>
      <c r="X5005" s="127">
        <v>29953</v>
      </c>
      <c r="Y5005" t="s">
        <v>24513</v>
      </c>
      <c r="Z5005" s="127">
        <v>44267</v>
      </c>
      <c r="AA5005" s="127">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20730</v>
      </c>
      <c r="X5006" s="127">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20731</v>
      </c>
      <c r="X5007" s="127">
        <v>26159</v>
      </c>
      <c r="Y5007" t="s">
        <v>5710</v>
      </c>
      <c r="Z5007" s="127">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20732</v>
      </c>
      <c r="X5008" s="127">
        <v>26976</v>
      </c>
      <c r="Y5008" t="s">
        <v>5713</v>
      </c>
      <c r="Z5008" s="127">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20735</v>
      </c>
      <c r="S5009" t="str">
        <f t="shared" si="74"/>
        <v>TICONA BERNEDO, HUGO DAVID</v>
      </c>
      <c r="T5009" t="s">
        <v>52</v>
      </c>
      <c r="U5009" t="s">
        <v>48</v>
      </c>
      <c r="V5009" t="s">
        <v>49</v>
      </c>
      <c r="W5009" t="s">
        <v>20733</v>
      </c>
      <c r="X5009" s="127">
        <v>25343</v>
      </c>
      <c r="Y5009" t="s">
        <v>20734</v>
      </c>
      <c r="Z5009" s="127">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94" t="s">
        <v>235</v>
      </c>
      <c r="T5010" t="s">
        <v>64</v>
      </c>
      <c r="U5010" t="s">
        <v>48</v>
      </c>
      <c r="V5010" t="s">
        <v>49</v>
      </c>
      <c r="W5010" t="s">
        <v>24514</v>
      </c>
      <c r="X5010" s="127">
        <v>29993</v>
      </c>
      <c r="Y5010" t="s">
        <v>24515</v>
      </c>
      <c r="Z5010" s="127">
        <v>44256</v>
      </c>
      <c r="AA5010" s="127">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24516</v>
      </c>
      <c r="S5011" s="194" t="s">
        <v>235</v>
      </c>
      <c r="T5011" t="s">
        <v>64</v>
      </c>
      <c r="U5011" t="s">
        <v>48</v>
      </c>
      <c r="V5011" t="s">
        <v>49</v>
      </c>
      <c r="W5011" t="s">
        <v>24517</v>
      </c>
      <c r="X5011" s="127">
        <v>26746</v>
      </c>
      <c r="Y5011" t="s">
        <v>24518</v>
      </c>
      <c r="Z5011" s="127">
        <v>44256</v>
      </c>
      <c r="AA5011" s="127">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20736</v>
      </c>
      <c r="X5012" s="127">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22208</v>
      </c>
      <c r="S5013" s="194" t="s">
        <v>235</v>
      </c>
      <c r="T5013" t="s">
        <v>64</v>
      </c>
      <c r="U5013" t="s">
        <v>48</v>
      </c>
      <c r="V5013" t="s">
        <v>49</v>
      </c>
      <c r="W5013" t="s">
        <v>24519</v>
      </c>
      <c r="X5013" s="127">
        <v>29947</v>
      </c>
      <c r="Y5013" t="s">
        <v>24520</v>
      </c>
      <c r="Z5013" s="127">
        <v>44256</v>
      </c>
      <c r="AA5013" s="127">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20737</v>
      </c>
      <c r="P5014" t="s">
        <v>132</v>
      </c>
      <c r="Q5014" t="s">
        <v>1178</v>
      </c>
      <c r="R5014" t="s">
        <v>680</v>
      </c>
      <c r="S5014" s="194" t="s">
        <v>235</v>
      </c>
      <c r="T5014" t="s">
        <v>64</v>
      </c>
      <c r="U5014" t="s">
        <v>48</v>
      </c>
      <c r="V5014" t="s">
        <v>49</v>
      </c>
      <c r="W5014" t="s">
        <v>24521</v>
      </c>
      <c r="X5014" s="127">
        <v>29585</v>
      </c>
      <c r="Y5014" t="s">
        <v>24522</v>
      </c>
      <c r="Z5014" s="127">
        <v>44256</v>
      </c>
      <c r="AA5014" s="127">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20738</v>
      </c>
      <c r="X5015" s="127">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20739</v>
      </c>
      <c r="X5016" s="127">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20740</v>
      </c>
      <c r="P5017" t="s">
        <v>287</v>
      </c>
      <c r="Q5017" t="s">
        <v>385</v>
      </c>
      <c r="R5017" t="s">
        <v>803</v>
      </c>
      <c r="S5017" s="194" t="s">
        <v>235</v>
      </c>
      <c r="T5017" t="s">
        <v>64</v>
      </c>
      <c r="U5017" t="s">
        <v>48</v>
      </c>
      <c r="V5017" t="s">
        <v>49</v>
      </c>
      <c r="W5017" t="s">
        <v>24523</v>
      </c>
      <c r="X5017" s="127">
        <v>30342</v>
      </c>
      <c r="Y5017" t="s">
        <v>24524</v>
      </c>
      <c r="Z5017" s="127">
        <v>44256</v>
      </c>
      <c r="AA5017" s="127">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20741</v>
      </c>
      <c r="X5018" s="127">
        <v>25837</v>
      </c>
      <c r="Y5018" t="s">
        <v>5729</v>
      </c>
      <c r="Z5018" s="127">
        <v>44197</v>
      </c>
      <c r="AA5018" s="127">
        <v>44561</v>
      </c>
      <c r="AB5018" t="s">
        <v>38</v>
      </c>
      <c r="AC5018" t="s">
        <v>39</v>
      </c>
      <c r="AD5018" t="s">
        <v>40</v>
      </c>
    </row>
    <row r="5019" spans="1:30" x14ac:dyDescent="0.25">
      <c r="A5019" t="s">
        <v>20742</v>
      </c>
      <c r="B5019" t="s">
        <v>27</v>
      </c>
      <c r="C5019" t="s">
        <v>28</v>
      </c>
      <c r="D5019" t="s">
        <v>233</v>
      </c>
      <c r="E5019" t="s">
        <v>30</v>
      </c>
      <c r="F5019" t="s">
        <v>5705</v>
      </c>
      <c r="G5019" t="s">
        <v>5706</v>
      </c>
      <c r="H5019" t="s">
        <v>6354</v>
      </c>
      <c r="I5019" t="s">
        <v>6211</v>
      </c>
      <c r="J5019" t="s">
        <v>20742</v>
      </c>
      <c r="K5019" t="s">
        <v>31</v>
      </c>
      <c r="L5019" t="s">
        <v>31</v>
      </c>
      <c r="M5019" t="s">
        <v>42</v>
      </c>
      <c r="N5019" t="s">
        <v>61</v>
      </c>
      <c r="O5019" t="s">
        <v>18690</v>
      </c>
      <c r="P5019" t="s">
        <v>1058</v>
      </c>
      <c r="Q5019" t="s">
        <v>106</v>
      </c>
      <c r="R5019" t="s">
        <v>10509</v>
      </c>
      <c r="S5019" s="194" t="s">
        <v>235</v>
      </c>
      <c r="T5019" t="s">
        <v>64</v>
      </c>
      <c r="U5019" t="s">
        <v>14582</v>
      </c>
      <c r="V5019" t="s">
        <v>49</v>
      </c>
      <c r="W5019" t="s">
        <v>24525</v>
      </c>
      <c r="X5019" s="127">
        <v>29254</v>
      </c>
      <c r="Y5019" t="s">
        <v>24526</v>
      </c>
      <c r="Z5019" s="127">
        <v>44256</v>
      </c>
      <c r="AA5019" s="127">
        <v>44561</v>
      </c>
      <c r="AB5019" t="s">
        <v>2185</v>
      </c>
      <c r="AC5019" t="s">
        <v>6628</v>
      </c>
      <c r="AD5019" t="s">
        <v>40</v>
      </c>
    </row>
    <row r="5020" spans="1:30" x14ac:dyDescent="0.25">
      <c r="A5020" t="s">
        <v>20743</v>
      </c>
      <c r="B5020" t="s">
        <v>27</v>
      </c>
      <c r="C5020" t="s">
        <v>28</v>
      </c>
      <c r="D5020" t="s">
        <v>233</v>
      </c>
      <c r="E5020" t="s">
        <v>30</v>
      </c>
      <c r="F5020" t="s">
        <v>5705</v>
      </c>
      <c r="G5020" t="s">
        <v>5706</v>
      </c>
      <c r="H5020" t="s">
        <v>6354</v>
      </c>
      <c r="I5020" t="s">
        <v>6211</v>
      </c>
      <c r="J5020" t="s">
        <v>20743</v>
      </c>
      <c r="K5020" t="s">
        <v>31</v>
      </c>
      <c r="L5020" t="s">
        <v>31</v>
      </c>
      <c r="M5020" t="s">
        <v>42</v>
      </c>
      <c r="N5020" t="s">
        <v>61</v>
      </c>
      <c r="O5020" t="s">
        <v>18690</v>
      </c>
      <c r="P5020" t="s">
        <v>126</v>
      </c>
      <c r="Q5020" t="s">
        <v>1049</v>
      </c>
      <c r="R5020" t="s">
        <v>24527</v>
      </c>
      <c r="S5020" s="194" t="s">
        <v>235</v>
      </c>
      <c r="T5020" t="s">
        <v>64</v>
      </c>
      <c r="U5020" t="s">
        <v>6400</v>
      </c>
      <c r="V5020" t="s">
        <v>49</v>
      </c>
      <c r="W5020" t="s">
        <v>24528</v>
      </c>
      <c r="X5020" s="127">
        <v>27258</v>
      </c>
      <c r="Y5020" t="s">
        <v>24529</v>
      </c>
      <c r="Z5020" s="127">
        <v>44256</v>
      </c>
      <c r="AA5020" s="127">
        <v>44561</v>
      </c>
      <c r="AB5020" t="s">
        <v>2185</v>
      </c>
      <c r="AC5020" t="s">
        <v>6628</v>
      </c>
      <c r="AD5020" t="s">
        <v>40</v>
      </c>
    </row>
    <row r="5021" spans="1:30" x14ac:dyDescent="0.25">
      <c r="A5021" t="s">
        <v>20744</v>
      </c>
      <c r="B5021" t="s">
        <v>27</v>
      </c>
      <c r="C5021" t="s">
        <v>28</v>
      </c>
      <c r="D5021" t="s">
        <v>233</v>
      </c>
      <c r="E5021" t="s">
        <v>30</v>
      </c>
      <c r="F5021" t="s">
        <v>5705</v>
      </c>
      <c r="G5021" t="s">
        <v>5706</v>
      </c>
      <c r="H5021" t="s">
        <v>6354</v>
      </c>
      <c r="I5021" t="s">
        <v>6211</v>
      </c>
      <c r="J5021" t="s">
        <v>20744</v>
      </c>
      <c r="K5021" t="s">
        <v>31</v>
      </c>
      <c r="L5021" t="s">
        <v>31</v>
      </c>
      <c r="M5021" t="s">
        <v>42</v>
      </c>
      <c r="N5021" t="s">
        <v>61</v>
      </c>
      <c r="O5021" t="s">
        <v>18690</v>
      </c>
      <c r="P5021" t="s">
        <v>756</v>
      </c>
      <c r="Q5021" t="s">
        <v>1006</v>
      </c>
      <c r="R5021" t="s">
        <v>24530</v>
      </c>
      <c r="S5021" s="194" t="s">
        <v>235</v>
      </c>
      <c r="T5021" t="s">
        <v>64</v>
      </c>
      <c r="U5021" t="s">
        <v>6400</v>
      </c>
      <c r="V5021" t="s">
        <v>49</v>
      </c>
      <c r="W5021" t="s">
        <v>24531</v>
      </c>
      <c r="X5021" s="127">
        <v>26549</v>
      </c>
      <c r="Y5021" t="s">
        <v>24532</v>
      </c>
      <c r="Z5021" s="127">
        <v>44256</v>
      </c>
      <c r="AA5021" s="127">
        <v>44561</v>
      </c>
      <c r="AB5021" t="s">
        <v>2185</v>
      </c>
      <c r="AC5021" t="s">
        <v>6628</v>
      </c>
      <c r="AD5021" t="s">
        <v>40</v>
      </c>
    </row>
    <row r="5022" spans="1:30" x14ac:dyDescent="0.25">
      <c r="A5022" t="s">
        <v>20745</v>
      </c>
      <c r="B5022" t="s">
        <v>27</v>
      </c>
      <c r="C5022" t="s">
        <v>28</v>
      </c>
      <c r="D5022" t="s">
        <v>233</v>
      </c>
      <c r="E5022" t="s">
        <v>30</v>
      </c>
      <c r="F5022" t="s">
        <v>5705</v>
      </c>
      <c r="G5022" t="s">
        <v>5706</v>
      </c>
      <c r="H5022" t="s">
        <v>6354</v>
      </c>
      <c r="I5022" t="s">
        <v>6211</v>
      </c>
      <c r="J5022" t="s">
        <v>20745</v>
      </c>
      <c r="K5022" t="s">
        <v>31</v>
      </c>
      <c r="L5022" t="s">
        <v>31</v>
      </c>
      <c r="M5022" t="s">
        <v>42</v>
      </c>
      <c r="N5022" t="s">
        <v>61</v>
      </c>
      <c r="O5022" t="s">
        <v>18690</v>
      </c>
      <c r="P5022" t="s">
        <v>174</v>
      </c>
      <c r="Q5022" t="s">
        <v>347</v>
      </c>
      <c r="R5022" t="s">
        <v>24533</v>
      </c>
      <c r="S5022" s="194" t="s">
        <v>235</v>
      </c>
      <c r="T5022" t="s">
        <v>64</v>
      </c>
      <c r="U5022" t="s">
        <v>48</v>
      </c>
      <c r="V5022" t="s">
        <v>49</v>
      </c>
      <c r="W5022" t="s">
        <v>24534</v>
      </c>
      <c r="X5022" s="127">
        <v>30285</v>
      </c>
      <c r="Y5022" t="s">
        <v>24535</v>
      </c>
      <c r="Z5022" s="127">
        <v>44256</v>
      </c>
      <c r="AA5022" s="127">
        <v>44561</v>
      </c>
      <c r="AB5022" t="s">
        <v>2185</v>
      </c>
      <c r="AC5022" t="s">
        <v>6628</v>
      </c>
      <c r="AD5022" t="s">
        <v>40</v>
      </c>
    </row>
    <row r="5023" spans="1:30" x14ac:dyDescent="0.25">
      <c r="A5023" t="s">
        <v>20746</v>
      </c>
      <c r="B5023" t="s">
        <v>27</v>
      </c>
      <c r="C5023" t="s">
        <v>28</v>
      </c>
      <c r="D5023" t="s">
        <v>233</v>
      </c>
      <c r="E5023" t="s">
        <v>30</v>
      </c>
      <c r="F5023" t="s">
        <v>5705</v>
      </c>
      <c r="G5023" t="s">
        <v>5706</v>
      </c>
      <c r="H5023" t="s">
        <v>6354</v>
      </c>
      <c r="I5023" t="s">
        <v>6211</v>
      </c>
      <c r="J5023" t="s">
        <v>20746</v>
      </c>
      <c r="K5023" t="s">
        <v>31</v>
      </c>
      <c r="L5023" t="s">
        <v>31</v>
      </c>
      <c r="M5023" t="s">
        <v>42</v>
      </c>
      <c r="N5023" t="s">
        <v>61</v>
      </c>
      <c r="O5023" t="s">
        <v>18690</v>
      </c>
      <c r="P5023" t="s">
        <v>158</v>
      </c>
      <c r="Q5023" t="s">
        <v>133</v>
      </c>
      <c r="R5023" t="s">
        <v>363</v>
      </c>
      <c r="S5023" s="194" t="s">
        <v>235</v>
      </c>
      <c r="T5023" t="s">
        <v>64</v>
      </c>
      <c r="U5023" t="s">
        <v>6400</v>
      </c>
      <c r="V5023" t="s">
        <v>49</v>
      </c>
      <c r="W5023" t="s">
        <v>24536</v>
      </c>
      <c r="X5023" s="127">
        <v>24311</v>
      </c>
      <c r="Y5023" t="s">
        <v>24537</v>
      </c>
      <c r="Z5023" s="127">
        <v>44256</v>
      </c>
      <c r="AA5023" s="127">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24538</v>
      </c>
      <c r="S5024" s="194" t="s">
        <v>235</v>
      </c>
      <c r="T5024" t="s">
        <v>41</v>
      </c>
      <c r="U5024" t="s">
        <v>48</v>
      </c>
      <c r="V5024" t="s">
        <v>49</v>
      </c>
      <c r="W5024" t="s">
        <v>24539</v>
      </c>
      <c r="X5024" s="127">
        <v>23913</v>
      </c>
      <c r="Y5024" t="s">
        <v>24540</v>
      </c>
      <c r="Z5024" s="127">
        <v>44256</v>
      </c>
      <c r="AA5024" s="127">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16480</v>
      </c>
      <c r="P5025" t="s">
        <v>853</v>
      </c>
      <c r="Q5025" t="s">
        <v>314</v>
      </c>
      <c r="R5025" t="s">
        <v>10477</v>
      </c>
      <c r="S5025" s="194" t="s">
        <v>235</v>
      </c>
      <c r="T5025" t="s">
        <v>102</v>
      </c>
      <c r="U5025" t="s">
        <v>37</v>
      </c>
      <c r="V5025" t="s">
        <v>49</v>
      </c>
      <c r="W5025" t="s">
        <v>24541</v>
      </c>
      <c r="X5025" s="127">
        <v>30148</v>
      </c>
      <c r="Y5025" t="s">
        <v>24542</v>
      </c>
      <c r="Z5025" s="127">
        <v>44355</v>
      </c>
      <c r="AA5025" s="127">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20747</v>
      </c>
      <c r="X5026" s="127">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20748</v>
      </c>
      <c r="X5027" s="127">
        <v>24247</v>
      </c>
      <c r="Y5027" t="s">
        <v>5738</v>
      </c>
      <c r="Z5027" s="127">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24543</v>
      </c>
      <c r="S5028" s="194" t="s">
        <v>235</v>
      </c>
      <c r="T5028" t="s">
        <v>64</v>
      </c>
      <c r="U5028" t="s">
        <v>48</v>
      </c>
      <c r="V5028" t="s">
        <v>49</v>
      </c>
      <c r="W5028" t="s">
        <v>24544</v>
      </c>
      <c r="X5028" s="127">
        <v>29866</v>
      </c>
      <c r="Y5028" t="s">
        <v>24545</v>
      </c>
      <c r="Z5028" s="127">
        <v>44256</v>
      </c>
      <c r="AA5028" s="127">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20749</v>
      </c>
      <c r="X5029" s="127">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20750</v>
      </c>
      <c r="X5030" s="127">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24546</v>
      </c>
      <c r="S5031" s="194" t="s">
        <v>235</v>
      </c>
      <c r="T5031" t="s">
        <v>64</v>
      </c>
      <c r="U5031" t="s">
        <v>48</v>
      </c>
      <c r="V5031" t="s">
        <v>49</v>
      </c>
      <c r="W5031" t="s">
        <v>24547</v>
      </c>
      <c r="X5031" s="127">
        <v>30257</v>
      </c>
      <c r="Y5031" t="s">
        <v>24548</v>
      </c>
      <c r="Z5031" s="127">
        <v>44256</v>
      </c>
      <c r="AA5031" s="127">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20751</v>
      </c>
      <c r="X5032" s="127">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20752</v>
      </c>
      <c r="X5033" s="127">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20753</v>
      </c>
      <c r="X5034" s="127">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19966</v>
      </c>
      <c r="X5035" s="127">
        <v>26612</v>
      </c>
      <c r="Y5035" t="s">
        <v>4018</v>
      </c>
      <c r="Z5035" s="127">
        <v>44256</v>
      </c>
      <c r="AA5035" s="127">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20754</v>
      </c>
      <c r="X5036" s="127">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20755</v>
      </c>
      <c r="X5037" s="127">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20756</v>
      </c>
      <c r="X5038" s="127">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20757</v>
      </c>
      <c r="X5039" s="127">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20758</v>
      </c>
      <c r="P5040" t="s">
        <v>159</v>
      </c>
      <c r="Q5040" t="s">
        <v>307</v>
      </c>
      <c r="R5040" t="s">
        <v>367</v>
      </c>
      <c r="S5040" s="194" t="s">
        <v>235</v>
      </c>
      <c r="T5040" t="s">
        <v>64</v>
      </c>
      <c r="U5040" t="s">
        <v>48</v>
      </c>
      <c r="V5040" t="s">
        <v>49</v>
      </c>
      <c r="W5040" t="s">
        <v>24549</v>
      </c>
      <c r="X5040" s="127">
        <v>26254</v>
      </c>
      <c r="Y5040" t="s">
        <v>24550</v>
      </c>
      <c r="Z5040" s="127">
        <v>44256</v>
      </c>
      <c r="AA5040" s="127">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20759</v>
      </c>
      <c r="P5041" t="s">
        <v>74</v>
      </c>
      <c r="Q5041" t="s">
        <v>24551</v>
      </c>
      <c r="R5041" t="s">
        <v>421</v>
      </c>
      <c r="S5041" s="194" t="s">
        <v>235</v>
      </c>
      <c r="T5041" t="s">
        <v>64</v>
      </c>
      <c r="U5041" t="s">
        <v>48</v>
      </c>
      <c r="V5041" t="s">
        <v>49</v>
      </c>
      <c r="W5041" t="s">
        <v>24552</v>
      </c>
      <c r="X5041" s="127">
        <v>27991</v>
      </c>
      <c r="Y5041" t="s">
        <v>24553</v>
      </c>
      <c r="Z5041" s="127">
        <v>44256</v>
      </c>
      <c r="AA5041" s="127">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20760</v>
      </c>
      <c r="X5042" s="127">
        <v>21711</v>
      </c>
      <c r="Y5042" t="s">
        <v>5776</v>
      </c>
      <c r="Z5042" s="127">
        <v>44197</v>
      </c>
      <c r="AA5042" s="127">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22499</v>
      </c>
      <c r="S5043" s="194" t="s">
        <v>235</v>
      </c>
      <c r="T5043" t="s">
        <v>64</v>
      </c>
      <c r="U5043" t="s">
        <v>48</v>
      </c>
      <c r="V5043" t="s">
        <v>49</v>
      </c>
      <c r="W5043" t="s">
        <v>24554</v>
      </c>
      <c r="X5043" s="127">
        <v>28136</v>
      </c>
      <c r="Y5043" t="s">
        <v>24555</v>
      </c>
      <c r="Z5043" s="127">
        <v>44256</v>
      </c>
      <c r="AA5043" s="127">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24556</v>
      </c>
      <c r="S5044" s="194" t="s">
        <v>235</v>
      </c>
      <c r="T5044" t="s">
        <v>64</v>
      </c>
      <c r="U5044" t="s">
        <v>48</v>
      </c>
      <c r="V5044" t="s">
        <v>49</v>
      </c>
      <c r="W5044" t="s">
        <v>24557</v>
      </c>
      <c r="X5044" s="127">
        <v>31089</v>
      </c>
      <c r="Y5044" t="s">
        <v>24558</v>
      </c>
      <c r="Z5044" s="127">
        <v>44256</v>
      </c>
      <c r="AA5044" s="127">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24297</v>
      </c>
      <c r="S5045" s="194" t="s">
        <v>235</v>
      </c>
      <c r="T5045" t="s">
        <v>64</v>
      </c>
      <c r="U5045" t="s">
        <v>48</v>
      </c>
      <c r="V5045" t="s">
        <v>49</v>
      </c>
      <c r="W5045" t="s">
        <v>24559</v>
      </c>
      <c r="X5045" s="127">
        <v>31798</v>
      </c>
      <c r="Y5045" t="s">
        <v>24560</v>
      </c>
      <c r="Z5045" s="127">
        <v>44256</v>
      </c>
      <c r="AA5045" s="127">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24561</v>
      </c>
      <c r="Q5046" t="s">
        <v>948</v>
      </c>
      <c r="R5046" t="s">
        <v>24562</v>
      </c>
      <c r="S5046" s="194" t="s">
        <v>235</v>
      </c>
      <c r="T5046" t="s">
        <v>64</v>
      </c>
      <c r="U5046" t="s">
        <v>48</v>
      </c>
      <c r="V5046" t="s">
        <v>49</v>
      </c>
      <c r="W5046" t="s">
        <v>24563</v>
      </c>
      <c r="X5046" s="127">
        <v>25349</v>
      </c>
      <c r="Y5046" t="s">
        <v>24564</v>
      </c>
      <c r="Z5046" s="127">
        <v>44256</v>
      </c>
      <c r="AA5046" s="127">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24565</v>
      </c>
      <c r="S5047" s="194" t="s">
        <v>235</v>
      </c>
      <c r="T5047" t="s">
        <v>64</v>
      </c>
      <c r="U5047" t="s">
        <v>48</v>
      </c>
      <c r="V5047" t="s">
        <v>49</v>
      </c>
      <c r="W5047" t="s">
        <v>24566</v>
      </c>
      <c r="X5047" s="127">
        <v>30400</v>
      </c>
      <c r="Y5047" t="s">
        <v>24567</v>
      </c>
      <c r="Z5047" s="127">
        <v>44256</v>
      </c>
      <c r="AA5047" s="127">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24568</v>
      </c>
      <c r="R5048" t="s">
        <v>24569</v>
      </c>
      <c r="S5048" s="194" t="s">
        <v>235</v>
      </c>
      <c r="T5048" t="s">
        <v>64</v>
      </c>
      <c r="U5048" t="s">
        <v>48</v>
      </c>
      <c r="V5048" t="s">
        <v>49</v>
      </c>
      <c r="W5048" t="s">
        <v>24570</v>
      </c>
      <c r="X5048" s="127">
        <v>31352</v>
      </c>
      <c r="Y5048" t="s">
        <v>24571</v>
      </c>
      <c r="Z5048" s="127">
        <v>44256</v>
      </c>
      <c r="AA5048" s="127">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24572</v>
      </c>
      <c r="S5049" s="194" t="s">
        <v>235</v>
      </c>
      <c r="T5049" t="s">
        <v>64</v>
      </c>
      <c r="U5049" t="s">
        <v>48</v>
      </c>
      <c r="V5049" t="s">
        <v>49</v>
      </c>
      <c r="W5049" t="s">
        <v>24573</v>
      </c>
      <c r="X5049" s="127">
        <v>28546</v>
      </c>
      <c r="Y5049" t="s">
        <v>24574</v>
      </c>
      <c r="Z5049" s="127">
        <v>44256</v>
      </c>
      <c r="AA5049" s="127">
        <v>44561</v>
      </c>
      <c r="AB5049" t="s">
        <v>38</v>
      </c>
      <c r="AC5049" t="s">
        <v>6628</v>
      </c>
      <c r="AD5049" t="s">
        <v>40</v>
      </c>
    </row>
    <row r="5050" spans="1:30" x14ac:dyDescent="0.25">
      <c r="A5050" t="s">
        <v>20761</v>
      </c>
      <c r="B5050" t="s">
        <v>400</v>
      </c>
      <c r="C5050" t="s">
        <v>28</v>
      </c>
      <c r="D5050" t="s">
        <v>29</v>
      </c>
      <c r="E5050" t="s">
        <v>430</v>
      </c>
      <c r="F5050" t="s">
        <v>5779</v>
      </c>
      <c r="G5050" t="s">
        <v>5780</v>
      </c>
      <c r="H5050" t="s">
        <v>6354</v>
      </c>
      <c r="I5050" t="s">
        <v>6220</v>
      </c>
      <c r="J5050" t="s">
        <v>20761</v>
      </c>
      <c r="K5050" t="s">
        <v>31</v>
      </c>
      <c r="L5050" t="s">
        <v>31</v>
      </c>
      <c r="M5050" t="s">
        <v>42</v>
      </c>
      <c r="N5050" t="s">
        <v>61</v>
      </c>
      <c r="O5050" t="s">
        <v>18690</v>
      </c>
      <c r="P5050" t="s">
        <v>4654</v>
      </c>
      <c r="Q5050" t="s">
        <v>75</v>
      </c>
      <c r="R5050" t="s">
        <v>24575</v>
      </c>
      <c r="S5050" s="194" t="s">
        <v>235</v>
      </c>
      <c r="T5050" t="s">
        <v>64</v>
      </c>
      <c r="U5050" t="s">
        <v>48</v>
      </c>
      <c r="V5050" t="s">
        <v>49</v>
      </c>
      <c r="W5050" t="s">
        <v>24576</v>
      </c>
      <c r="X5050" s="127">
        <v>23860</v>
      </c>
      <c r="Y5050" t="s">
        <v>24577</v>
      </c>
      <c r="Z5050" s="127">
        <v>44256</v>
      </c>
      <c r="AA5050" s="127">
        <v>44561</v>
      </c>
      <c r="AB5050" t="s">
        <v>2185</v>
      </c>
      <c r="AC5050" t="s">
        <v>6628</v>
      </c>
      <c r="AD5050" t="s">
        <v>40</v>
      </c>
    </row>
    <row r="5051" spans="1:30" x14ac:dyDescent="0.25">
      <c r="A5051" t="s">
        <v>20762</v>
      </c>
      <c r="B5051" t="s">
        <v>400</v>
      </c>
      <c r="C5051" t="s">
        <v>28</v>
      </c>
      <c r="D5051" t="s">
        <v>29</v>
      </c>
      <c r="E5051" t="s">
        <v>430</v>
      </c>
      <c r="F5051" t="s">
        <v>5779</v>
      </c>
      <c r="G5051" t="s">
        <v>5780</v>
      </c>
      <c r="H5051" t="s">
        <v>6354</v>
      </c>
      <c r="I5051" t="s">
        <v>6220</v>
      </c>
      <c r="J5051" t="s">
        <v>20762</v>
      </c>
      <c r="K5051" t="s">
        <v>31</v>
      </c>
      <c r="L5051" t="s">
        <v>31</v>
      </c>
      <c r="M5051" t="s">
        <v>42</v>
      </c>
      <c r="N5051" t="s">
        <v>61</v>
      </c>
      <c r="O5051" t="s">
        <v>18690</v>
      </c>
      <c r="P5051" t="s">
        <v>126</v>
      </c>
      <c r="Q5051" t="s">
        <v>106</v>
      </c>
      <c r="R5051" t="s">
        <v>24578</v>
      </c>
      <c r="S5051" s="194" t="s">
        <v>235</v>
      </c>
      <c r="T5051" t="s">
        <v>64</v>
      </c>
      <c r="U5051" t="s">
        <v>48</v>
      </c>
      <c r="V5051" t="s">
        <v>49</v>
      </c>
      <c r="W5051" t="s">
        <v>24579</v>
      </c>
      <c r="X5051" s="127">
        <v>30137</v>
      </c>
      <c r="Y5051" t="s">
        <v>24580</v>
      </c>
      <c r="Z5051" s="127">
        <v>44256</v>
      </c>
      <c r="AA5051" s="127">
        <v>44561</v>
      </c>
      <c r="AB5051" t="s">
        <v>2185</v>
      </c>
      <c r="AC5051" t="s">
        <v>6628</v>
      </c>
      <c r="AD5051" t="s">
        <v>40</v>
      </c>
    </row>
    <row r="5052" spans="1:30" x14ac:dyDescent="0.25">
      <c r="A5052" t="s">
        <v>20763</v>
      </c>
      <c r="B5052" t="s">
        <v>400</v>
      </c>
      <c r="C5052" t="s">
        <v>28</v>
      </c>
      <c r="D5052" t="s">
        <v>29</v>
      </c>
      <c r="E5052" t="s">
        <v>430</v>
      </c>
      <c r="F5052" t="s">
        <v>5779</v>
      </c>
      <c r="G5052" t="s">
        <v>5780</v>
      </c>
      <c r="H5052" t="s">
        <v>6354</v>
      </c>
      <c r="I5052" t="s">
        <v>6220</v>
      </c>
      <c r="J5052" t="s">
        <v>20763</v>
      </c>
      <c r="K5052" t="s">
        <v>31</v>
      </c>
      <c r="L5052" t="s">
        <v>31</v>
      </c>
      <c r="M5052" t="s">
        <v>42</v>
      </c>
      <c r="N5052" t="s">
        <v>61</v>
      </c>
      <c r="O5052" t="s">
        <v>18690</v>
      </c>
      <c r="P5052" t="s">
        <v>286</v>
      </c>
      <c r="Q5052" t="s">
        <v>67</v>
      </c>
      <c r="R5052" t="s">
        <v>271</v>
      </c>
      <c r="S5052" s="194" t="s">
        <v>235</v>
      </c>
      <c r="T5052" t="s">
        <v>64</v>
      </c>
      <c r="U5052" t="s">
        <v>48</v>
      </c>
      <c r="V5052" t="s">
        <v>49</v>
      </c>
      <c r="W5052" t="s">
        <v>24581</v>
      </c>
      <c r="X5052" s="127">
        <v>23816</v>
      </c>
      <c r="Y5052" t="s">
        <v>24582</v>
      </c>
      <c r="Z5052" s="127">
        <v>44256</v>
      </c>
      <c r="AA5052" s="127">
        <v>44561</v>
      </c>
      <c r="AB5052" t="s">
        <v>2185</v>
      </c>
      <c r="AC5052" t="s">
        <v>6628</v>
      </c>
      <c r="AD5052" t="s">
        <v>40</v>
      </c>
    </row>
    <row r="5053" spans="1:30" x14ac:dyDescent="0.25">
      <c r="A5053" t="s">
        <v>20764</v>
      </c>
      <c r="B5053" t="s">
        <v>400</v>
      </c>
      <c r="C5053" t="s">
        <v>28</v>
      </c>
      <c r="D5053" t="s">
        <v>29</v>
      </c>
      <c r="E5053" t="s">
        <v>430</v>
      </c>
      <c r="F5053" t="s">
        <v>5779</v>
      </c>
      <c r="G5053" t="s">
        <v>5780</v>
      </c>
      <c r="H5053" t="s">
        <v>6354</v>
      </c>
      <c r="I5053" t="s">
        <v>6220</v>
      </c>
      <c r="J5053" t="s">
        <v>20764</v>
      </c>
      <c r="K5053" t="s">
        <v>31</v>
      </c>
      <c r="L5053" t="s">
        <v>31</v>
      </c>
      <c r="M5053" t="s">
        <v>42</v>
      </c>
      <c r="N5053" t="s">
        <v>61</v>
      </c>
      <c r="O5053" t="s">
        <v>18690</v>
      </c>
      <c r="P5053" t="s">
        <v>317</v>
      </c>
      <c r="Q5053" t="s">
        <v>21529</v>
      </c>
      <c r="R5053" t="s">
        <v>24583</v>
      </c>
      <c r="S5053" s="194" t="s">
        <v>235</v>
      </c>
      <c r="T5053" t="s">
        <v>64</v>
      </c>
      <c r="U5053" t="s">
        <v>48</v>
      </c>
      <c r="V5053" t="s">
        <v>49</v>
      </c>
      <c r="W5053" t="s">
        <v>24584</v>
      </c>
      <c r="X5053" s="127">
        <v>23966</v>
      </c>
      <c r="Y5053" t="s">
        <v>24585</v>
      </c>
      <c r="Z5053" s="127">
        <v>44256</v>
      </c>
      <c r="AA5053" s="127">
        <v>44561</v>
      </c>
      <c r="AB5053" t="s">
        <v>2185</v>
      </c>
      <c r="AC5053" t="s">
        <v>6628</v>
      </c>
      <c r="AD5053" t="s">
        <v>40</v>
      </c>
    </row>
    <row r="5054" spans="1:30" x14ac:dyDescent="0.25">
      <c r="A5054" t="s">
        <v>20765</v>
      </c>
      <c r="B5054" t="s">
        <v>400</v>
      </c>
      <c r="C5054" t="s">
        <v>28</v>
      </c>
      <c r="D5054" t="s">
        <v>29</v>
      </c>
      <c r="E5054" t="s">
        <v>430</v>
      </c>
      <c r="F5054" t="s">
        <v>5779</v>
      </c>
      <c r="G5054" t="s">
        <v>5780</v>
      </c>
      <c r="H5054" t="s">
        <v>6354</v>
      </c>
      <c r="I5054" t="s">
        <v>6220</v>
      </c>
      <c r="J5054" t="s">
        <v>20765</v>
      </c>
      <c r="K5054" t="s">
        <v>31</v>
      </c>
      <c r="L5054" t="s">
        <v>31</v>
      </c>
      <c r="M5054" t="s">
        <v>42</v>
      </c>
      <c r="N5054" t="s">
        <v>61</v>
      </c>
      <c r="O5054" t="s">
        <v>18690</v>
      </c>
      <c r="P5054" t="s">
        <v>351</v>
      </c>
      <c r="Q5054" t="s">
        <v>2429</v>
      </c>
      <c r="R5054" t="s">
        <v>24586</v>
      </c>
      <c r="S5054" s="194" t="s">
        <v>235</v>
      </c>
      <c r="T5054" t="s">
        <v>64</v>
      </c>
      <c r="U5054" t="s">
        <v>48</v>
      </c>
      <c r="V5054" t="s">
        <v>49</v>
      </c>
      <c r="W5054" t="s">
        <v>24587</v>
      </c>
      <c r="X5054" s="127">
        <v>31623</v>
      </c>
      <c r="Y5054" t="s">
        <v>24588</v>
      </c>
      <c r="Z5054" s="127">
        <v>44256</v>
      </c>
      <c r="AA5054" s="127">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24589</v>
      </c>
      <c r="S5055" s="194" t="s">
        <v>235</v>
      </c>
      <c r="T5055" t="s">
        <v>102</v>
      </c>
      <c r="U5055" t="s">
        <v>37</v>
      </c>
      <c r="V5055" t="s">
        <v>49</v>
      </c>
      <c r="W5055" t="s">
        <v>24590</v>
      </c>
      <c r="X5055" s="127">
        <v>26307</v>
      </c>
      <c r="Y5055" t="s">
        <v>24591</v>
      </c>
      <c r="Z5055" s="127">
        <v>44197</v>
      </c>
      <c r="AA5055" s="127">
        <v>44561</v>
      </c>
      <c r="AB5055" t="s">
        <v>38</v>
      </c>
      <c r="AC5055" t="s">
        <v>95</v>
      </c>
      <c r="AD5055" t="s">
        <v>40</v>
      </c>
    </row>
    <row r="5056" spans="1:30" x14ac:dyDescent="0.25">
      <c r="A5056" t="s">
        <v>20766</v>
      </c>
      <c r="B5056" t="s">
        <v>400</v>
      </c>
      <c r="C5056" t="s">
        <v>28</v>
      </c>
      <c r="D5056" t="s">
        <v>29</v>
      </c>
      <c r="E5056" t="s">
        <v>430</v>
      </c>
      <c r="F5056" t="s">
        <v>5779</v>
      </c>
      <c r="G5056" t="s">
        <v>5780</v>
      </c>
      <c r="H5056" t="s">
        <v>6354</v>
      </c>
      <c r="I5056" t="s">
        <v>6220</v>
      </c>
      <c r="J5056" t="s">
        <v>20766</v>
      </c>
      <c r="K5056" t="s">
        <v>773</v>
      </c>
      <c r="L5056" t="s">
        <v>6405</v>
      </c>
      <c r="M5056" t="s">
        <v>20767</v>
      </c>
      <c r="N5056" t="s">
        <v>61</v>
      </c>
      <c r="O5056" t="s">
        <v>16096</v>
      </c>
      <c r="P5056" t="s">
        <v>431</v>
      </c>
      <c r="Q5056" t="s">
        <v>24592</v>
      </c>
      <c r="R5056" t="s">
        <v>891</v>
      </c>
      <c r="S5056" s="194" t="s">
        <v>235</v>
      </c>
      <c r="T5056" t="s">
        <v>775</v>
      </c>
      <c r="U5056" t="s">
        <v>776</v>
      </c>
      <c r="V5056" t="s">
        <v>49</v>
      </c>
      <c r="W5056" t="s">
        <v>24593</v>
      </c>
      <c r="X5056" s="127">
        <v>28064</v>
      </c>
      <c r="Y5056" t="s">
        <v>258</v>
      </c>
      <c r="Z5056" s="127">
        <v>44197</v>
      </c>
      <c r="AA5056" s="127">
        <v>44561</v>
      </c>
      <c r="AB5056" t="s">
        <v>119</v>
      </c>
      <c r="AC5056" t="s">
        <v>777</v>
      </c>
      <c r="AD5056" t="s">
        <v>40</v>
      </c>
    </row>
    <row r="5057" spans="1:30" x14ac:dyDescent="0.25">
      <c r="A5057" t="s">
        <v>20768</v>
      </c>
      <c r="B5057" t="s">
        <v>400</v>
      </c>
      <c r="C5057" t="s">
        <v>28</v>
      </c>
      <c r="D5057" t="s">
        <v>29</v>
      </c>
      <c r="E5057" t="s">
        <v>430</v>
      </c>
      <c r="F5057" t="s">
        <v>5779</v>
      </c>
      <c r="G5057" t="s">
        <v>5780</v>
      </c>
      <c r="H5057" t="s">
        <v>6354</v>
      </c>
      <c r="I5057" t="s">
        <v>6220</v>
      </c>
      <c r="J5057" t="s">
        <v>20768</v>
      </c>
      <c r="K5057" t="s">
        <v>773</v>
      </c>
      <c r="L5057" t="s">
        <v>6405</v>
      </c>
      <c r="M5057" t="s">
        <v>20769</v>
      </c>
      <c r="N5057" t="s">
        <v>61</v>
      </c>
      <c r="O5057" t="s">
        <v>16096</v>
      </c>
      <c r="P5057" t="s">
        <v>173</v>
      </c>
      <c r="Q5057" t="s">
        <v>468</v>
      </c>
      <c r="R5057" t="s">
        <v>1000</v>
      </c>
      <c r="S5057" s="194" t="s">
        <v>235</v>
      </c>
      <c r="T5057" t="s">
        <v>775</v>
      </c>
      <c r="U5057" t="s">
        <v>776</v>
      </c>
      <c r="V5057" t="s">
        <v>49</v>
      </c>
      <c r="W5057" t="s">
        <v>24594</v>
      </c>
      <c r="X5057" s="127">
        <v>26863</v>
      </c>
      <c r="Y5057" t="s">
        <v>24595</v>
      </c>
      <c r="Z5057" s="127">
        <v>44409</v>
      </c>
      <c r="AA5057" s="127">
        <v>44561</v>
      </c>
      <c r="AB5057" t="s">
        <v>119</v>
      </c>
      <c r="AC5057" t="s">
        <v>777</v>
      </c>
      <c r="AD5057" t="s">
        <v>40</v>
      </c>
    </row>
    <row r="5058" spans="1:30" x14ac:dyDescent="0.25">
      <c r="A5058" t="s">
        <v>20770</v>
      </c>
      <c r="B5058" t="s">
        <v>400</v>
      </c>
      <c r="C5058" t="s">
        <v>28</v>
      </c>
      <c r="D5058" t="s">
        <v>29</v>
      </c>
      <c r="E5058" t="s">
        <v>430</v>
      </c>
      <c r="F5058" t="s">
        <v>5779</v>
      </c>
      <c r="G5058" t="s">
        <v>5780</v>
      </c>
      <c r="H5058" t="s">
        <v>6354</v>
      </c>
      <c r="I5058" t="s">
        <v>6220</v>
      </c>
      <c r="J5058" t="s">
        <v>20770</v>
      </c>
      <c r="K5058" t="s">
        <v>773</v>
      </c>
      <c r="L5058" t="s">
        <v>6405</v>
      </c>
      <c r="M5058" t="s">
        <v>20771</v>
      </c>
      <c r="N5058" t="s">
        <v>61</v>
      </c>
      <c r="O5058" t="s">
        <v>16096</v>
      </c>
      <c r="P5058" t="s">
        <v>193</v>
      </c>
      <c r="Q5058" t="s">
        <v>174</v>
      </c>
      <c r="R5058" t="s">
        <v>24596</v>
      </c>
      <c r="S5058" s="194" t="s">
        <v>235</v>
      </c>
      <c r="T5058" t="s">
        <v>775</v>
      </c>
      <c r="U5058" t="s">
        <v>776</v>
      </c>
      <c r="V5058" t="s">
        <v>49</v>
      </c>
      <c r="W5058" t="s">
        <v>24597</v>
      </c>
      <c r="X5058" s="127">
        <v>31983</v>
      </c>
      <c r="Y5058" t="s">
        <v>258</v>
      </c>
      <c r="Z5058" s="127">
        <v>44256</v>
      </c>
      <c r="AA5058" s="127">
        <v>44561</v>
      </c>
      <c r="AB5058" t="s">
        <v>119</v>
      </c>
      <c r="AC5058" t="s">
        <v>777</v>
      </c>
      <c r="AD5058" t="s">
        <v>40</v>
      </c>
    </row>
    <row r="5059" spans="1:30" x14ac:dyDescent="0.25">
      <c r="A5059" t="s">
        <v>20772</v>
      </c>
      <c r="B5059" t="s">
        <v>400</v>
      </c>
      <c r="C5059" t="s">
        <v>28</v>
      </c>
      <c r="D5059" t="s">
        <v>29</v>
      </c>
      <c r="E5059" t="s">
        <v>430</v>
      </c>
      <c r="F5059" t="s">
        <v>5779</v>
      </c>
      <c r="G5059" t="s">
        <v>5780</v>
      </c>
      <c r="H5059" t="s">
        <v>6354</v>
      </c>
      <c r="I5059" t="s">
        <v>6220</v>
      </c>
      <c r="J5059" t="s">
        <v>20772</v>
      </c>
      <c r="K5059" t="s">
        <v>773</v>
      </c>
      <c r="L5059" t="s">
        <v>6405</v>
      </c>
      <c r="M5059" t="s">
        <v>20773</v>
      </c>
      <c r="N5059" t="s">
        <v>61</v>
      </c>
      <c r="O5059" t="s">
        <v>16096</v>
      </c>
      <c r="P5059" t="s">
        <v>78</v>
      </c>
      <c r="Q5059" t="s">
        <v>109</v>
      </c>
      <c r="R5059" t="s">
        <v>24598</v>
      </c>
      <c r="S5059" s="194" t="s">
        <v>235</v>
      </c>
      <c r="T5059" t="s">
        <v>775</v>
      </c>
      <c r="U5059" t="s">
        <v>776</v>
      </c>
      <c r="V5059" t="s">
        <v>49</v>
      </c>
      <c r="W5059" t="s">
        <v>24599</v>
      </c>
      <c r="X5059" s="127">
        <v>31754</v>
      </c>
      <c r="Y5059" t="s">
        <v>258</v>
      </c>
      <c r="Z5059" s="127">
        <v>44256</v>
      </c>
      <c r="AA5059" s="127">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20528</v>
      </c>
      <c r="X5060" s="127">
        <v>21870</v>
      </c>
      <c r="Y5060" t="s">
        <v>5221</v>
      </c>
      <c r="Z5060" s="127">
        <v>44197</v>
      </c>
      <c r="AA5060" s="127">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94" t="s">
        <v>235</v>
      </c>
      <c r="T5061" t="s">
        <v>64</v>
      </c>
      <c r="U5061" t="s">
        <v>48</v>
      </c>
      <c r="V5061" t="s">
        <v>49</v>
      </c>
      <c r="W5061" t="s">
        <v>24600</v>
      </c>
      <c r="X5061" s="127">
        <v>35244</v>
      </c>
      <c r="Y5061" t="s">
        <v>24601</v>
      </c>
      <c r="Z5061" s="127">
        <v>44256</v>
      </c>
      <c r="AA5061" s="127">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20774</v>
      </c>
      <c r="X5062" s="127">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20775</v>
      </c>
      <c r="X5063" s="127">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20776</v>
      </c>
      <c r="X5064" s="127">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20777</v>
      </c>
      <c r="X5065" s="127">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20778</v>
      </c>
      <c r="X5066" s="127">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20779</v>
      </c>
      <c r="X5067" s="127">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24602</v>
      </c>
      <c r="S5068" s="194" t="s">
        <v>235</v>
      </c>
      <c r="T5068" t="s">
        <v>41</v>
      </c>
      <c r="U5068" t="s">
        <v>48</v>
      </c>
      <c r="V5068" t="s">
        <v>49</v>
      </c>
      <c r="W5068" t="s">
        <v>24603</v>
      </c>
      <c r="X5068" s="127">
        <v>25295</v>
      </c>
      <c r="Y5068" t="s">
        <v>24604</v>
      </c>
      <c r="Z5068" s="127">
        <v>44256</v>
      </c>
      <c r="AA5068" s="127">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20792</v>
      </c>
      <c r="X5069" s="127">
        <v>21532</v>
      </c>
      <c r="Y5069" t="s">
        <v>5829</v>
      </c>
      <c r="Z5069" s="127">
        <v>44197</v>
      </c>
      <c r="AA5069" s="127">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20780</v>
      </c>
      <c r="X5070" s="127">
        <v>23717</v>
      </c>
      <c r="Y5070" t="s">
        <v>5811</v>
      </c>
      <c r="Z5070" s="127">
        <v>44197</v>
      </c>
      <c r="AA5070" s="127">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20781</v>
      </c>
      <c r="P5071" t="s">
        <v>75</v>
      </c>
      <c r="Q5071" t="s">
        <v>378</v>
      </c>
      <c r="R5071" t="s">
        <v>24605</v>
      </c>
      <c r="S5071" s="194" t="s">
        <v>235</v>
      </c>
      <c r="T5071" t="s">
        <v>64</v>
      </c>
      <c r="U5071" t="s">
        <v>48</v>
      </c>
      <c r="V5071" t="s">
        <v>49</v>
      </c>
      <c r="W5071" t="s">
        <v>24606</v>
      </c>
      <c r="X5071" s="127">
        <v>33454</v>
      </c>
      <c r="Y5071" t="s">
        <v>24607</v>
      </c>
      <c r="Z5071" s="127">
        <v>44256</v>
      </c>
      <c r="AA5071" s="127">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20782</v>
      </c>
      <c r="X5072" s="127">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20783</v>
      </c>
      <c r="P5073" t="s">
        <v>647</v>
      </c>
      <c r="Q5073" t="s">
        <v>1054</v>
      </c>
      <c r="R5073" t="s">
        <v>24608</v>
      </c>
      <c r="S5073" s="194" t="s">
        <v>235</v>
      </c>
      <c r="T5073" t="s">
        <v>64</v>
      </c>
      <c r="U5073" t="s">
        <v>48</v>
      </c>
      <c r="V5073" t="s">
        <v>49</v>
      </c>
      <c r="W5073" t="s">
        <v>24609</v>
      </c>
      <c r="X5073" s="127">
        <v>30970</v>
      </c>
      <c r="Y5073" t="s">
        <v>24610</v>
      </c>
      <c r="Z5073" s="127">
        <v>44256</v>
      </c>
      <c r="AA5073" s="127">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20784</v>
      </c>
      <c r="X5074" s="127">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24611</v>
      </c>
      <c r="S5075" s="194" t="s">
        <v>235</v>
      </c>
      <c r="T5075" t="s">
        <v>64</v>
      </c>
      <c r="U5075" t="s">
        <v>48</v>
      </c>
      <c r="V5075" t="s">
        <v>49</v>
      </c>
      <c r="W5075" t="s">
        <v>24612</v>
      </c>
      <c r="X5075" s="127">
        <v>35216</v>
      </c>
      <c r="Y5075" t="s">
        <v>24613</v>
      </c>
      <c r="Z5075" s="127">
        <v>44256</v>
      </c>
      <c r="AA5075" s="127">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20785</v>
      </c>
      <c r="X5076" s="127">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20786</v>
      </c>
      <c r="P5077" t="s">
        <v>24614</v>
      </c>
      <c r="Q5077" t="s">
        <v>317</v>
      </c>
      <c r="R5077" t="s">
        <v>904</v>
      </c>
      <c r="S5077" s="194" t="s">
        <v>235</v>
      </c>
      <c r="T5077" t="s">
        <v>64</v>
      </c>
      <c r="U5077" t="s">
        <v>48</v>
      </c>
      <c r="V5077" t="s">
        <v>49</v>
      </c>
      <c r="W5077" t="s">
        <v>24615</v>
      </c>
      <c r="X5077" s="127">
        <v>26030</v>
      </c>
      <c r="Y5077" t="s">
        <v>24616</v>
      </c>
      <c r="Z5077" s="127">
        <v>44286</v>
      </c>
      <c r="AA5077" s="127">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24617</v>
      </c>
      <c r="S5078" s="194" t="s">
        <v>235</v>
      </c>
      <c r="T5078" t="s">
        <v>41</v>
      </c>
      <c r="U5078" t="s">
        <v>48</v>
      </c>
      <c r="V5078" t="s">
        <v>49</v>
      </c>
      <c r="W5078" t="s">
        <v>24618</v>
      </c>
      <c r="X5078" s="127">
        <v>20804</v>
      </c>
      <c r="Y5078" t="s">
        <v>24619</v>
      </c>
      <c r="Z5078" s="127">
        <v>44256</v>
      </c>
      <c r="AA5078" s="127">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94" t="s">
        <v>235</v>
      </c>
      <c r="T5079" t="s">
        <v>102</v>
      </c>
      <c r="U5079" t="s">
        <v>37</v>
      </c>
      <c r="V5079" t="s">
        <v>49</v>
      </c>
      <c r="W5079" t="s">
        <v>24620</v>
      </c>
      <c r="X5079" s="127">
        <v>29552</v>
      </c>
      <c r="Y5079" t="s">
        <v>24621</v>
      </c>
      <c r="Z5079" s="127">
        <v>44197</v>
      </c>
      <c r="AA5079" s="127">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20787</v>
      </c>
      <c r="X5080" s="127">
        <v>25605</v>
      </c>
      <c r="Y5080" t="s">
        <v>5825</v>
      </c>
      <c r="Z5080" s="127">
        <v>44197</v>
      </c>
      <c r="AA5080" s="127">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24622</v>
      </c>
      <c r="S5081" s="194" t="s">
        <v>235</v>
      </c>
      <c r="T5081" t="s">
        <v>64</v>
      </c>
      <c r="U5081" t="s">
        <v>48</v>
      </c>
      <c r="V5081" t="s">
        <v>49</v>
      </c>
      <c r="W5081" t="s">
        <v>24623</v>
      </c>
      <c r="X5081" s="127">
        <v>30189</v>
      </c>
      <c r="Y5081" t="s">
        <v>24624</v>
      </c>
      <c r="Z5081" s="127">
        <v>44256</v>
      </c>
      <c r="AA5081" s="127">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20788</v>
      </c>
      <c r="X5082" s="127">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20789</v>
      </c>
      <c r="X5083" s="127">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20790</v>
      </c>
      <c r="X5084" s="127">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20791</v>
      </c>
      <c r="P5085" t="s">
        <v>133</v>
      </c>
      <c r="Q5085" t="s">
        <v>60</v>
      </c>
      <c r="R5085" t="s">
        <v>24625</v>
      </c>
      <c r="S5085" s="194" t="s">
        <v>235</v>
      </c>
      <c r="T5085" t="s">
        <v>64</v>
      </c>
      <c r="U5085" t="s">
        <v>48</v>
      </c>
      <c r="V5085" t="s">
        <v>49</v>
      </c>
      <c r="W5085" t="s">
        <v>24626</v>
      </c>
      <c r="X5085" s="127">
        <v>29814</v>
      </c>
      <c r="Y5085" t="s">
        <v>24627</v>
      </c>
      <c r="Z5085" s="127">
        <v>44256</v>
      </c>
      <c r="AA5085" s="127">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20792</v>
      </c>
      <c r="X5086" s="127">
        <v>21532</v>
      </c>
      <c r="Y5086" t="s">
        <v>5829</v>
      </c>
      <c r="Z5086" s="127">
        <v>44197</v>
      </c>
      <c r="AA5086" s="127">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20793</v>
      </c>
      <c r="X5087" s="127">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94" t="s">
        <v>235</v>
      </c>
      <c r="T5088" t="s">
        <v>64</v>
      </c>
      <c r="U5088" t="s">
        <v>48</v>
      </c>
      <c r="V5088" t="s">
        <v>49</v>
      </c>
      <c r="W5088" t="s">
        <v>24628</v>
      </c>
      <c r="X5088" s="127">
        <v>29386</v>
      </c>
      <c r="Y5088" t="s">
        <v>24629</v>
      </c>
      <c r="Z5088" s="127">
        <v>44256</v>
      </c>
      <c r="AA5088" s="127">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20794</v>
      </c>
      <c r="X5089" s="127">
        <v>23675</v>
      </c>
      <c r="Y5089" t="s">
        <v>5834</v>
      </c>
      <c r="Z5089" s="127">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20795</v>
      </c>
      <c r="X5090" s="127">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20796</v>
      </c>
      <c r="X5091" s="127">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20797</v>
      </c>
      <c r="X5092" s="127">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24630</v>
      </c>
      <c r="S5093" s="194" t="s">
        <v>235</v>
      </c>
      <c r="T5093" t="s">
        <v>64</v>
      </c>
      <c r="U5093" t="s">
        <v>48</v>
      </c>
      <c r="V5093" t="s">
        <v>49</v>
      </c>
      <c r="W5093" t="s">
        <v>24631</v>
      </c>
      <c r="X5093" s="127">
        <v>31588</v>
      </c>
      <c r="Y5093" t="s">
        <v>24632</v>
      </c>
      <c r="Z5093" s="127">
        <v>44256</v>
      </c>
      <c r="AA5093" s="127">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24633</v>
      </c>
      <c r="S5094" s="194" t="s">
        <v>235</v>
      </c>
      <c r="T5094" t="s">
        <v>64</v>
      </c>
      <c r="U5094" t="s">
        <v>48</v>
      </c>
      <c r="V5094" t="s">
        <v>49</v>
      </c>
      <c r="W5094" t="s">
        <v>24634</v>
      </c>
      <c r="X5094" s="127">
        <v>32254</v>
      </c>
      <c r="Y5094" t="s">
        <v>24635</v>
      </c>
      <c r="Z5094" s="127">
        <v>44256</v>
      </c>
      <c r="AA5094" s="127">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24636</v>
      </c>
      <c r="S5095" s="194" t="s">
        <v>235</v>
      </c>
      <c r="T5095" t="s">
        <v>64</v>
      </c>
      <c r="U5095" t="s">
        <v>48</v>
      </c>
      <c r="V5095" t="s">
        <v>49</v>
      </c>
      <c r="W5095" t="s">
        <v>24637</v>
      </c>
      <c r="X5095" s="127">
        <v>32144</v>
      </c>
      <c r="Y5095" t="s">
        <v>24638</v>
      </c>
      <c r="Z5095" s="127">
        <v>44256</v>
      </c>
      <c r="AA5095" s="127">
        <v>44561</v>
      </c>
      <c r="AB5095" t="s">
        <v>119</v>
      </c>
      <c r="AC5095" t="s">
        <v>6628</v>
      </c>
      <c r="AD5095" t="s">
        <v>40</v>
      </c>
    </row>
    <row r="5096" spans="1:30" x14ac:dyDescent="0.25">
      <c r="A5096" t="s">
        <v>20798</v>
      </c>
      <c r="B5096" t="s">
        <v>27</v>
      </c>
      <c r="C5096" t="s">
        <v>28</v>
      </c>
      <c r="D5096" t="s">
        <v>29</v>
      </c>
      <c r="E5096" t="s">
        <v>541</v>
      </c>
      <c r="F5096" t="s">
        <v>5830</v>
      </c>
      <c r="G5096" t="s">
        <v>5831</v>
      </c>
      <c r="H5096" t="s">
        <v>6354</v>
      </c>
      <c r="I5096" t="s">
        <v>654</v>
      </c>
      <c r="J5096" t="s">
        <v>20798</v>
      </c>
      <c r="K5096" t="s">
        <v>31</v>
      </c>
      <c r="L5096" t="s">
        <v>31</v>
      </c>
      <c r="M5096" t="s">
        <v>42</v>
      </c>
      <c r="N5096" t="s">
        <v>61</v>
      </c>
      <c r="O5096" t="s">
        <v>18690</v>
      </c>
      <c r="P5096" t="s">
        <v>288</v>
      </c>
      <c r="Q5096" t="s">
        <v>126</v>
      </c>
      <c r="R5096" t="s">
        <v>23472</v>
      </c>
      <c r="S5096" s="194" t="s">
        <v>235</v>
      </c>
      <c r="T5096" t="s">
        <v>64</v>
      </c>
      <c r="U5096" t="s">
        <v>16036</v>
      </c>
      <c r="V5096" t="s">
        <v>49</v>
      </c>
      <c r="W5096" t="s">
        <v>23473</v>
      </c>
      <c r="X5096" s="127">
        <v>29880</v>
      </c>
      <c r="Y5096" t="s">
        <v>23474</v>
      </c>
      <c r="Z5096" s="127">
        <v>44256</v>
      </c>
      <c r="AA5096" s="127">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20799</v>
      </c>
      <c r="X5097" s="127">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20800</v>
      </c>
      <c r="P5098" t="s">
        <v>105</v>
      </c>
      <c r="Q5098" t="s">
        <v>131</v>
      </c>
      <c r="R5098" t="s">
        <v>7722</v>
      </c>
      <c r="S5098" t="str">
        <f t="shared" si="75"/>
        <v>CHAMBI MACHACA, FANNY</v>
      </c>
      <c r="T5098" t="s">
        <v>102</v>
      </c>
      <c r="U5098" t="s">
        <v>37</v>
      </c>
      <c r="V5098" t="s">
        <v>49</v>
      </c>
      <c r="W5098" t="s">
        <v>20801</v>
      </c>
      <c r="X5098" s="127">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20802</v>
      </c>
      <c r="P5099" t="s">
        <v>379</v>
      </c>
      <c r="Q5099" t="s">
        <v>104</v>
      </c>
      <c r="R5099" t="s">
        <v>685</v>
      </c>
      <c r="S5099" t="str">
        <f t="shared" si="75"/>
        <v>VALENCIA MONTES DE OCA, MIGUEL ANGEL</v>
      </c>
      <c r="T5099" t="s">
        <v>59</v>
      </c>
      <c r="U5099" t="s">
        <v>37</v>
      </c>
      <c r="V5099" t="s">
        <v>49</v>
      </c>
      <c r="W5099" t="s">
        <v>20804</v>
      </c>
      <c r="X5099" s="127">
        <v>25113</v>
      </c>
      <c r="Y5099" t="s">
        <v>14599</v>
      </c>
      <c r="Z5099" s="127">
        <v>44197</v>
      </c>
      <c r="AA5099" s="127">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20803</v>
      </c>
      <c r="P5100" t="s">
        <v>75</v>
      </c>
      <c r="Q5100" t="s">
        <v>75</v>
      </c>
      <c r="R5100" t="s">
        <v>23186</v>
      </c>
      <c r="S5100" s="194" t="s">
        <v>235</v>
      </c>
      <c r="T5100" t="s">
        <v>64</v>
      </c>
      <c r="U5100" t="s">
        <v>48</v>
      </c>
      <c r="V5100" t="s">
        <v>49</v>
      </c>
      <c r="W5100" t="s">
        <v>24639</v>
      </c>
      <c r="X5100" s="127">
        <v>29952</v>
      </c>
      <c r="Y5100" t="s">
        <v>24640</v>
      </c>
      <c r="Z5100" s="127">
        <v>44256</v>
      </c>
      <c r="AA5100" s="127">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20804</v>
      </c>
      <c r="X5101" s="127">
        <v>25113</v>
      </c>
      <c r="Y5101" t="s">
        <v>14599</v>
      </c>
      <c r="Z5101" s="127">
        <v>44197</v>
      </c>
      <c r="AA5101" s="127">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20805</v>
      </c>
      <c r="X5102" s="127">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20806</v>
      </c>
      <c r="X5103" s="127">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24641</v>
      </c>
      <c r="S5104" s="194" t="s">
        <v>235</v>
      </c>
      <c r="T5104" t="s">
        <v>64</v>
      </c>
      <c r="U5104" t="s">
        <v>48</v>
      </c>
      <c r="V5104" t="s">
        <v>49</v>
      </c>
      <c r="W5104" t="s">
        <v>24642</v>
      </c>
      <c r="X5104" s="127">
        <v>32154</v>
      </c>
      <c r="Y5104" t="s">
        <v>24643</v>
      </c>
      <c r="Z5104" s="127">
        <v>44256</v>
      </c>
      <c r="AA5104" s="127">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24644</v>
      </c>
      <c r="S5105" s="194" t="s">
        <v>235</v>
      </c>
      <c r="T5105" t="s">
        <v>64</v>
      </c>
      <c r="U5105" t="s">
        <v>48</v>
      </c>
      <c r="V5105" t="s">
        <v>49</v>
      </c>
      <c r="W5105" t="s">
        <v>24645</v>
      </c>
      <c r="X5105" s="127">
        <v>31205</v>
      </c>
      <c r="Y5105" t="s">
        <v>24646</v>
      </c>
      <c r="Z5105" s="127">
        <v>44256</v>
      </c>
      <c r="AA5105" s="127">
        <v>44561</v>
      </c>
      <c r="AB5105" t="s">
        <v>119</v>
      </c>
      <c r="AC5105" t="s">
        <v>6628</v>
      </c>
      <c r="AD5105" t="s">
        <v>40</v>
      </c>
    </row>
    <row r="5106" spans="1:30" x14ac:dyDescent="0.25">
      <c r="A5106" t="s">
        <v>20807</v>
      </c>
      <c r="B5106" t="s">
        <v>425</v>
      </c>
      <c r="C5106" t="s">
        <v>28</v>
      </c>
      <c r="D5106" t="s">
        <v>29</v>
      </c>
      <c r="E5106" t="s">
        <v>541</v>
      </c>
      <c r="F5106" t="s">
        <v>5839</v>
      </c>
      <c r="G5106" t="s">
        <v>14598</v>
      </c>
      <c r="H5106" t="s">
        <v>6354</v>
      </c>
      <c r="I5106" t="s">
        <v>6605</v>
      </c>
      <c r="J5106" t="s">
        <v>20807</v>
      </c>
      <c r="K5106" t="s">
        <v>31</v>
      </c>
      <c r="L5106" t="s">
        <v>31</v>
      </c>
      <c r="M5106" t="s">
        <v>42</v>
      </c>
      <c r="N5106" t="s">
        <v>61</v>
      </c>
      <c r="O5106" t="s">
        <v>18690</v>
      </c>
      <c r="P5106" t="s">
        <v>82</v>
      </c>
      <c r="Q5106" t="s">
        <v>757</v>
      </c>
      <c r="R5106" t="s">
        <v>24647</v>
      </c>
      <c r="S5106" s="194" t="s">
        <v>235</v>
      </c>
      <c r="T5106" t="s">
        <v>64</v>
      </c>
      <c r="U5106" t="s">
        <v>6399</v>
      </c>
      <c r="V5106" t="s">
        <v>49</v>
      </c>
      <c r="W5106" t="s">
        <v>24648</v>
      </c>
      <c r="X5106" s="127">
        <v>27847</v>
      </c>
      <c r="Y5106" t="s">
        <v>24649</v>
      </c>
      <c r="Z5106" s="127">
        <v>44267</v>
      </c>
      <c r="AA5106" s="127">
        <v>44561</v>
      </c>
      <c r="AB5106" t="s">
        <v>2185</v>
      </c>
      <c r="AC5106" t="s">
        <v>6628</v>
      </c>
      <c r="AD5106" t="s">
        <v>40</v>
      </c>
    </row>
    <row r="5107" spans="1:30" x14ac:dyDescent="0.25">
      <c r="A5107" t="s">
        <v>20808</v>
      </c>
      <c r="B5107" t="s">
        <v>425</v>
      </c>
      <c r="C5107" t="s">
        <v>28</v>
      </c>
      <c r="D5107" t="s">
        <v>29</v>
      </c>
      <c r="E5107" t="s">
        <v>541</v>
      </c>
      <c r="F5107" t="s">
        <v>5839</v>
      </c>
      <c r="G5107" t="s">
        <v>14598</v>
      </c>
      <c r="H5107" t="s">
        <v>6354</v>
      </c>
      <c r="I5107" t="s">
        <v>6605</v>
      </c>
      <c r="J5107" t="s">
        <v>20808</v>
      </c>
      <c r="K5107" t="s">
        <v>31</v>
      </c>
      <c r="L5107" t="s">
        <v>31</v>
      </c>
      <c r="M5107" t="s">
        <v>42</v>
      </c>
      <c r="N5107" t="s">
        <v>61</v>
      </c>
      <c r="O5107" t="s">
        <v>18690</v>
      </c>
      <c r="P5107" t="s">
        <v>60</v>
      </c>
      <c r="Q5107" t="s">
        <v>126</v>
      </c>
      <c r="R5107" t="s">
        <v>263</v>
      </c>
      <c r="S5107" s="194" t="s">
        <v>235</v>
      </c>
      <c r="T5107" t="s">
        <v>64</v>
      </c>
      <c r="U5107" t="s">
        <v>3560</v>
      </c>
      <c r="V5107" t="s">
        <v>49</v>
      </c>
      <c r="W5107" t="s">
        <v>24650</v>
      </c>
      <c r="X5107" s="127">
        <v>27881</v>
      </c>
      <c r="Y5107" t="s">
        <v>24651</v>
      </c>
      <c r="Z5107" s="127">
        <v>44351</v>
      </c>
      <c r="AA5107" s="127">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16480</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20699</v>
      </c>
      <c r="X5109" s="127">
        <v>24220</v>
      </c>
      <c r="Y5109" t="s">
        <v>5655</v>
      </c>
      <c r="Z5109" s="127">
        <v>44197</v>
      </c>
      <c r="AA5109" s="127">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20809</v>
      </c>
      <c r="X5110" s="127">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94" t="s">
        <v>235</v>
      </c>
      <c r="T5111" t="s">
        <v>64</v>
      </c>
      <c r="U5111" t="s">
        <v>48</v>
      </c>
      <c r="V5111" t="s">
        <v>49</v>
      </c>
      <c r="W5111" t="s">
        <v>24652</v>
      </c>
      <c r="X5111" s="127">
        <v>27627</v>
      </c>
      <c r="Y5111" t="s">
        <v>24653</v>
      </c>
      <c r="Z5111" s="127">
        <v>44256</v>
      </c>
      <c r="AA5111" s="127">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20810</v>
      </c>
      <c r="X5112" s="127">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20811</v>
      </c>
      <c r="X5113" s="127">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16184</v>
      </c>
      <c r="W5114" t="s">
        <v>20812</v>
      </c>
      <c r="X5114" s="127">
        <v>24122</v>
      </c>
      <c r="Y5114" t="s">
        <v>6601</v>
      </c>
      <c r="Z5114" s="127">
        <v>44519</v>
      </c>
      <c r="AA5114" s="127">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20813</v>
      </c>
      <c r="P5115" t="s">
        <v>341</v>
      </c>
      <c r="Q5115" t="s">
        <v>344</v>
      </c>
      <c r="R5115" t="s">
        <v>24447</v>
      </c>
      <c r="S5115" s="194" t="s">
        <v>235</v>
      </c>
      <c r="T5115" t="s">
        <v>64</v>
      </c>
      <c r="U5115" t="s">
        <v>48</v>
      </c>
      <c r="V5115" t="s">
        <v>49</v>
      </c>
      <c r="W5115" t="s">
        <v>24654</v>
      </c>
      <c r="X5115" s="127">
        <v>28061</v>
      </c>
      <c r="Y5115" t="s">
        <v>24655</v>
      </c>
      <c r="Z5115" s="127">
        <v>44519</v>
      </c>
      <c r="AA5115" s="127">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20814</v>
      </c>
      <c r="X5116" s="127">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94" t="s">
        <v>235</v>
      </c>
      <c r="T5117" t="s">
        <v>64</v>
      </c>
      <c r="U5117" t="s">
        <v>48</v>
      </c>
      <c r="V5117" t="s">
        <v>49</v>
      </c>
      <c r="W5117" t="s">
        <v>5474</v>
      </c>
      <c r="X5117" s="127">
        <v>26646</v>
      </c>
      <c r="Y5117" t="s">
        <v>5473</v>
      </c>
      <c r="Z5117" s="127">
        <v>44256</v>
      </c>
      <c r="AA5117" s="127">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16480</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20815</v>
      </c>
      <c r="X5119" s="127">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94" t="s">
        <v>235</v>
      </c>
      <c r="T5120" t="s">
        <v>64</v>
      </c>
      <c r="U5120" t="s">
        <v>48</v>
      </c>
      <c r="V5120" t="s">
        <v>49</v>
      </c>
      <c r="W5120" t="s">
        <v>24656</v>
      </c>
      <c r="X5120" s="127">
        <v>27886</v>
      </c>
      <c r="Y5120" t="s">
        <v>24657</v>
      </c>
      <c r="Z5120" s="127">
        <v>44417</v>
      </c>
      <c r="AA5120" s="127">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24658</v>
      </c>
      <c r="S5121" s="194" t="s">
        <v>235</v>
      </c>
      <c r="T5121" t="s">
        <v>64</v>
      </c>
      <c r="U5121" t="s">
        <v>48</v>
      </c>
      <c r="V5121" t="s">
        <v>49</v>
      </c>
      <c r="W5121" t="s">
        <v>24659</v>
      </c>
      <c r="X5121" s="127">
        <v>31201</v>
      </c>
      <c r="Y5121" t="s">
        <v>24660</v>
      </c>
      <c r="Z5121" s="127">
        <v>44349</v>
      </c>
      <c r="AA5121" s="127">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20816</v>
      </c>
      <c r="X5122" s="127">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20817</v>
      </c>
      <c r="X5123" s="127">
        <v>27268</v>
      </c>
      <c r="Y5123" t="s">
        <v>14622</v>
      </c>
      <c r="Z5123" s="127">
        <v>43525</v>
      </c>
      <c r="AA5123" s="127">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20834</v>
      </c>
      <c r="X5124" s="127">
        <v>22754</v>
      </c>
      <c r="Y5124" t="s">
        <v>14625</v>
      </c>
      <c r="Z5124" s="127">
        <v>44256</v>
      </c>
      <c r="AA5124" s="127">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17169</v>
      </c>
      <c r="W5125" t="s">
        <v>20818</v>
      </c>
      <c r="X5125" s="127">
        <v>24949</v>
      </c>
      <c r="Y5125" t="s">
        <v>14627</v>
      </c>
      <c r="Z5125" s="127">
        <v>44400</v>
      </c>
      <c r="AA5125" s="127">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20819</v>
      </c>
      <c r="P5126" t="s">
        <v>301</v>
      </c>
      <c r="Q5126" t="s">
        <v>330</v>
      </c>
      <c r="R5126" t="s">
        <v>448</v>
      </c>
      <c r="S5126" t="str">
        <f t="shared" si="76"/>
        <v>TAPIA COAQUIRA, JOSE</v>
      </c>
      <c r="T5126" t="s">
        <v>6470</v>
      </c>
      <c r="U5126" t="s">
        <v>37</v>
      </c>
      <c r="V5126" t="s">
        <v>49</v>
      </c>
      <c r="W5126" t="s">
        <v>20843</v>
      </c>
      <c r="X5126" s="127">
        <v>24834</v>
      </c>
      <c r="Y5126" t="s">
        <v>14691</v>
      </c>
      <c r="Z5126" s="127">
        <v>44414</v>
      </c>
      <c r="AA5126" s="127">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20820</v>
      </c>
      <c r="X5127" s="127">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20821</v>
      </c>
      <c r="X5128" s="127">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20822</v>
      </c>
      <c r="X5129" s="127">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20823</v>
      </c>
      <c r="X5130" s="127">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20824</v>
      </c>
      <c r="X5131" s="127">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20825</v>
      </c>
      <c r="X5132" s="127">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20826</v>
      </c>
      <c r="X5133" s="127">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23596</v>
      </c>
      <c r="S5134" s="194" t="s">
        <v>235</v>
      </c>
      <c r="T5134" t="s">
        <v>64</v>
      </c>
      <c r="U5134" t="s">
        <v>48</v>
      </c>
      <c r="V5134" t="s">
        <v>49</v>
      </c>
      <c r="W5134" t="s">
        <v>24661</v>
      </c>
      <c r="X5134" s="127">
        <v>32115</v>
      </c>
      <c r="Y5134" t="s">
        <v>24662</v>
      </c>
      <c r="Z5134" s="127">
        <v>44260</v>
      </c>
      <c r="AA5134" s="127">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20827</v>
      </c>
      <c r="X5135" s="127">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20828</v>
      </c>
      <c r="X5136" s="127">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20829</v>
      </c>
      <c r="X5137" s="127">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20830</v>
      </c>
      <c r="X5138" s="127">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20831</v>
      </c>
      <c r="X5139" s="127">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20832</v>
      </c>
      <c r="X5140" s="127">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20833</v>
      </c>
      <c r="P5141" t="s">
        <v>97</v>
      </c>
      <c r="Q5141" t="s">
        <v>179</v>
      </c>
      <c r="R5141" t="s">
        <v>24663</v>
      </c>
      <c r="S5141" s="194" t="s">
        <v>235</v>
      </c>
      <c r="T5141" t="s">
        <v>64</v>
      </c>
      <c r="U5141" t="s">
        <v>48</v>
      </c>
      <c r="V5141" t="s">
        <v>49</v>
      </c>
      <c r="W5141" t="s">
        <v>24664</v>
      </c>
      <c r="X5141" s="127">
        <v>26204</v>
      </c>
      <c r="Y5141" t="s">
        <v>24665</v>
      </c>
      <c r="Z5141" s="127">
        <v>44256</v>
      </c>
      <c r="AA5141" s="127">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20834</v>
      </c>
      <c r="X5142" s="127">
        <v>22754</v>
      </c>
      <c r="Y5142" t="s">
        <v>14625</v>
      </c>
      <c r="Z5142" s="127">
        <v>44256</v>
      </c>
      <c r="AA5142" s="127">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20835</v>
      </c>
      <c r="P5143" t="s">
        <v>193</v>
      </c>
      <c r="Q5143" t="s">
        <v>106</v>
      </c>
      <c r="R5143" t="s">
        <v>11542</v>
      </c>
      <c r="S5143" s="194" t="s">
        <v>235</v>
      </c>
      <c r="T5143" t="s">
        <v>64</v>
      </c>
      <c r="U5143" t="s">
        <v>48</v>
      </c>
      <c r="V5143" t="s">
        <v>49</v>
      </c>
      <c r="W5143" t="s">
        <v>24666</v>
      </c>
      <c r="X5143" s="127">
        <v>32406</v>
      </c>
      <c r="Y5143" t="s">
        <v>24667</v>
      </c>
      <c r="Z5143" s="127">
        <v>44274</v>
      </c>
      <c r="AA5143" s="127">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20836</v>
      </c>
      <c r="X5144" s="127">
        <v>24376</v>
      </c>
      <c r="Y5144" t="s">
        <v>14670</v>
      </c>
      <c r="Z5144" s="127">
        <v>44197</v>
      </c>
      <c r="AA5144" s="127">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24668</v>
      </c>
      <c r="S5145" s="194" t="s">
        <v>235</v>
      </c>
      <c r="T5145" t="s">
        <v>64</v>
      </c>
      <c r="U5145" t="s">
        <v>48</v>
      </c>
      <c r="V5145" t="s">
        <v>49</v>
      </c>
      <c r="W5145" t="s">
        <v>24669</v>
      </c>
      <c r="X5145" s="127">
        <v>27787</v>
      </c>
      <c r="Y5145" t="s">
        <v>24670</v>
      </c>
      <c r="Z5145" s="127">
        <v>44260</v>
      </c>
      <c r="AA5145" s="127">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20837</v>
      </c>
      <c r="X5146" s="127">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24671</v>
      </c>
      <c r="S5147" s="194" t="s">
        <v>235</v>
      </c>
      <c r="T5147" t="s">
        <v>64</v>
      </c>
      <c r="U5147" t="s">
        <v>48</v>
      </c>
      <c r="V5147" t="s">
        <v>49</v>
      </c>
      <c r="W5147" t="s">
        <v>24672</v>
      </c>
      <c r="X5147" s="127">
        <v>34959</v>
      </c>
      <c r="Y5147" t="s">
        <v>24673</v>
      </c>
      <c r="Z5147" s="127">
        <v>44361</v>
      </c>
      <c r="AA5147" s="127">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24674</v>
      </c>
      <c r="S5148" s="194" t="s">
        <v>235</v>
      </c>
      <c r="T5148" t="s">
        <v>64</v>
      </c>
      <c r="U5148" t="s">
        <v>48</v>
      </c>
      <c r="V5148" t="s">
        <v>49</v>
      </c>
      <c r="W5148" t="s">
        <v>24675</v>
      </c>
      <c r="X5148" s="127">
        <v>27657</v>
      </c>
      <c r="Y5148" t="s">
        <v>24676</v>
      </c>
      <c r="Z5148" s="127">
        <v>44256</v>
      </c>
      <c r="AA5148" s="127">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94" t="s">
        <v>235</v>
      </c>
      <c r="T5149" t="s">
        <v>64</v>
      </c>
      <c r="U5149" t="s">
        <v>48</v>
      </c>
      <c r="V5149" t="s">
        <v>49</v>
      </c>
      <c r="W5149" t="s">
        <v>24656</v>
      </c>
      <c r="X5149" s="127">
        <v>27886</v>
      </c>
      <c r="Y5149" t="s">
        <v>24657</v>
      </c>
      <c r="Z5149" s="127">
        <v>44256</v>
      </c>
      <c r="AA5149" s="127">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20838</v>
      </c>
      <c r="X5150" s="127">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24677</v>
      </c>
      <c r="S5151" s="194" t="s">
        <v>235</v>
      </c>
      <c r="T5151" t="s">
        <v>64</v>
      </c>
      <c r="U5151" t="s">
        <v>48</v>
      </c>
      <c r="V5151" t="s">
        <v>49</v>
      </c>
      <c r="W5151" t="s">
        <v>24678</v>
      </c>
      <c r="X5151" s="127">
        <v>29188</v>
      </c>
      <c r="Y5151" t="s">
        <v>24679</v>
      </c>
      <c r="Z5151" s="127">
        <v>44267</v>
      </c>
      <c r="AA5151" s="127">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20839</v>
      </c>
      <c r="P5152" t="s">
        <v>67</v>
      </c>
      <c r="Q5152" t="s">
        <v>199</v>
      </c>
      <c r="R5152" t="s">
        <v>56</v>
      </c>
      <c r="S5152" s="194" t="s">
        <v>235</v>
      </c>
      <c r="T5152" t="s">
        <v>64</v>
      </c>
      <c r="U5152" t="s">
        <v>48</v>
      </c>
      <c r="V5152" t="s">
        <v>49</v>
      </c>
      <c r="W5152" t="s">
        <v>24680</v>
      </c>
      <c r="X5152" s="127">
        <v>26083</v>
      </c>
      <c r="Y5152" t="s">
        <v>24681</v>
      </c>
      <c r="Z5152" s="127">
        <v>44480</v>
      </c>
      <c r="AA5152" s="127">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20840</v>
      </c>
      <c r="X5153" s="127">
        <v>22996</v>
      </c>
      <c r="Y5153" t="s">
        <v>14688</v>
      </c>
      <c r="Z5153" s="127">
        <v>44197</v>
      </c>
      <c r="AA5153" s="127">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20841</v>
      </c>
      <c r="P5154" t="s">
        <v>698</v>
      </c>
      <c r="Q5154" t="s">
        <v>571</v>
      </c>
      <c r="R5154" t="s">
        <v>751</v>
      </c>
      <c r="S5154" s="194" t="s">
        <v>235</v>
      </c>
      <c r="T5154" t="s">
        <v>64</v>
      </c>
      <c r="U5154" t="s">
        <v>48</v>
      </c>
      <c r="V5154" t="s">
        <v>49</v>
      </c>
      <c r="W5154" t="s">
        <v>23425</v>
      </c>
      <c r="X5154" s="127">
        <v>26490</v>
      </c>
      <c r="Y5154" t="s">
        <v>23426</v>
      </c>
      <c r="Z5154" s="127">
        <v>44256</v>
      </c>
      <c r="AA5154" s="127">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20842</v>
      </c>
      <c r="P5155" t="s">
        <v>219</v>
      </c>
      <c r="Q5155" t="s">
        <v>137</v>
      </c>
      <c r="R5155" t="s">
        <v>2543</v>
      </c>
      <c r="S5155" s="194" t="s">
        <v>235</v>
      </c>
      <c r="T5155" t="s">
        <v>64</v>
      </c>
      <c r="U5155" t="s">
        <v>48</v>
      </c>
      <c r="V5155" t="s">
        <v>49</v>
      </c>
      <c r="W5155" t="s">
        <v>24682</v>
      </c>
      <c r="X5155" s="127">
        <v>28424</v>
      </c>
      <c r="Y5155" t="s">
        <v>24683</v>
      </c>
      <c r="Z5155" s="127">
        <v>44442</v>
      </c>
      <c r="AA5155" s="127">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20843</v>
      </c>
      <c r="X5156" s="127">
        <v>24834</v>
      </c>
      <c r="Y5156" t="s">
        <v>14691</v>
      </c>
      <c r="Z5156" s="127">
        <v>44414</v>
      </c>
      <c r="AA5156" s="127">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20844</v>
      </c>
      <c r="X5157" s="127">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20845</v>
      </c>
      <c r="X5158" s="127">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20846</v>
      </c>
      <c r="X5159" s="127">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20847</v>
      </c>
      <c r="X5160" s="127">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20848</v>
      </c>
      <c r="X5161" s="127">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20849</v>
      </c>
      <c r="X5162" s="127">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20850</v>
      </c>
      <c r="X5163" s="127">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20851</v>
      </c>
      <c r="X5164" s="127">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20852</v>
      </c>
      <c r="X5165" s="127">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20853</v>
      </c>
      <c r="X5166" s="127">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20854</v>
      </c>
      <c r="X5167" s="127">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20855</v>
      </c>
      <c r="X5168" s="127">
        <v>23601</v>
      </c>
      <c r="Y5168" t="s">
        <v>14730</v>
      </c>
      <c r="Z5168" s="127">
        <v>43525</v>
      </c>
      <c r="AA5168" s="127">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20856</v>
      </c>
      <c r="X5169" s="127">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20857</v>
      </c>
      <c r="X5170" s="127">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20858</v>
      </c>
      <c r="X5171" s="127">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20859</v>
      </c>
      <c r="X5172" s="127">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94" t="s">
        <v>235</v>
      </c>
      <c r="T5173" t="s">
        <v>64</v>
      </c>
      <c r="U5173" t="s">
        <v>48</v>
      </c>
      <c r="V5173" t="s">
        <v>49</v>
      </c>
      <c r="W5173" t="s">
        <v>24684</v>
      </c>
      <c r="X5173" s="127">
        <v>26946</v>
      </c>
      <c r="Y5173" t="s">
        <v>24685</v>
      </c>
      <c r="Z5173" s="127">
        <v>44256</v>
      </c>
      <c r="AA5173" s="127">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20860</v>
      </c>
      <c r="X5174" s="127">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24686</v>
      </c>
      <c r="S5175" s="194" t="s">
        <v>235</v>
      </c>
      <c r="T5175" t="s">
        <v>64</v>
      </c>
      <c r="U5175" t="s">
        <v>48</v>
      </c>
      <c r="V5175" t="s">
        <v>49</v>
      </c>
      <c r="W5175" t="s">
        <v>24687</v>
      </c>
      <c r="X5175" s="127">
        <v>27790</v>
      </c>
      <c r="Y5175" t="s">
        <v>24688</v>
      </c>
      <c r="Z5175" s="127">
        <v>44256</v>
      </c>
      <c r="AA5175" s="127">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20861</v>
      </c>
      <c r="X5176" s="127">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24689</v>
      </c>
      <c r="S5177" s="194" t="s">
        <v>235</v>
      </c>
      <c r="T5177" t="s">
        <v>64</v>
      </c>
      <c r="U5177" t="s">
        <v>48</v>
      </c>
      <c r="V5177" t="s">
        <v>49</v>
      </c>
      <c r="W5177" t="s">
        <v>24690</v>
      </c>
      <c r="X5177" s="127">
        <v>24118</v>
      </c>
      <c r="Y5177" t="s">
        <v>24691</v>
      </c>
      <c r="Z5177" s="127">
        <v>44256</v>
      </c>
      <c r="AA5177" s="127">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20862</v>
      </c>
      <c r="X5178" s="127">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20863</v>
      </c>
      <c r="X5179" s="127">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20864</v>
      </c>
      <c r="X5180" s="127">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20865</v>
      </c>
      <c r="X5181" s="127">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20866</v>
      </c>
      <c r="X5182" s="127">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24692</v>
      </c>
      <c r="Q5183" t="s">
        <v>152</v>
      </c>
      <c r="R5183" t="s">
        <v>24693</v>
      </c>
      <c r="S5183" s="194" t="s">
        <v>235</v>
      </c>
      <c r="T5183" t="s">
        <v>64</v>
      </c>
      <c r="U5183" t="s">
        <v>48</v>
      </c>
      <c r="V5183" t="s">
        <v>49</v>
      </c>
      <c r="W5183" t="s">
        <v>24694</v>
      </c>
      <c r="X5183" s="127">
        <v>27743</v>
      </c>
      <c r="Y5183" t="s">
        <v>24695</v>
      </c>
      <c r="Z5183" s="127">
        <v>44256</v>
      </c>
      <c r="AA5183" s="127">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20867</v>
      </c>
      <c r="X5184" s="127">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20868</v>
      </c>
      <c r="X5185" s="127">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20869</v>
      </c>
      <c r="X5186" s="127">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20871</v>
      </c>
      <c r="X5187" s="127">
        <v>25653</v>
      </c>
      <c r="Y5187" t="s">
        <v>14791</v>
      </c>
      <c r="Z5187" s="127">
        <v>44256</v>
      </c>
      <c r="AA5187" s="127">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20870</v>
      </c>
      <c r="P5188" t="s">
        <v>378</v>
      </c>
      <c r="Q5188" t="s">
        <v>419</v>
      </c>
      <c r="R5188" t="s">
        <v>24696</v>
      </c>
      <c r="S5188" s="194" t="s">
        <v>235</v>
      </c>
      <c r="T5188" t="s">
        <v>64</v>
      </c>
      <c r="U5188" t="s">
        <v>48</v>
      </c>
      <c r="V5188" t="s">
        <v>49</v>
      </c>
      <c r="W5188" t="s">
        <v>24697</v>
      </c>
      <c r="X5188" s="127">
        <v>31001</v>
      </c>
      <c r="Y5188" t="s">
        <v>24698</v>
      </c>
      <c r="Z5188" s="127">
        <v>44256</v>
      </c>
      <c r="AA5188" s="127">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20871</v>
      </c>
      <c r="X5189" s="127">
        <v>25653</v>
      </c>
      <c r="Y5189" t="s">
        <v>14791</v>
      </c>
      <c r="Z5189" s="127">
        <v>44256</v>
      </c>
      <c r="AA5189" s="127">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20872</v>
      </c>
      <c r="X5190" s="127">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20873</v>
      </c>
      <c r="X5191" s="127">
        <v>26415</v>
      </c>
      <c r="Y5191" t="s">
        <v>20874</v>
      </c>
      <c r="Z5191" s="127">
        <v>44197</v>
      </c>
      <c r="AA5191" s="127">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20875</v>
      </c>
      <c r="X5192" s="127">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24699</v>
      </c>
      <c r="Q5193" t="s">
        <v>988</v>
      </c>
      <c r="R5193" t="s">
        <v>24700</v>
      </c>
      <c r="S5193" s="194" t="s">
        <v>235</v>
      </c>
      <c r="T5193" t="s">
        <v>64</v>
      </c>
      <c r="U5193" t="s">
        <v>48</v>
      </c>
      <c r="V5193" t="s">
        <v>49</v>
      </c>
      <c r="W5193" t="s">
        <v>24701</v>
      </c>
      <c r="X5193" s="127">
        <v>27442</v>
      </c>
      <c r="Y5193" t="s">
        <v>24702</v>
      </c>
      <c r="Z5193" s="127">
        <v>44256</v>
      </c>
      <c r="AA5193" s="127">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20876</v>
      </c>
      <c r="P5194" t="s">
        <v>305</v>
      </c>
      <c r="Q5194" t="s">
        <v>20879</v>
      </c>
      <c r="R5194" t="s">
        <v>803</v>
      </c>
      <c r="S5194" t="str">
        <f t="shared" si="77"/>
        <v>RODRIGUEZ ANCACHI, LUIS ALBERTO</v>
      </c>
      <c r="T5194" t="s">
        <v>47</v>
      </c>
      <c r="U5194" t="s">
        <v>48</v>
      </c>
      <c r="V5194" t="s">
        <v>49</v>
      </c>
      <c r="W5194" t="s">
        <v>20877</v>
      </c>
      <c r="X5194" s="127">
        <v>28602</v>
      </c>
      <c r="Y5194" t="s">
        <v>20878</v>
      </c>
      <c r="Z5194" s="127">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20880</v>
      </c>
      <c r="X5195" s="127">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94" t="s">
        <v>235</v>
      </c>
      <c r="T5196" t="s">
        <v>64</v>
      </c>
      <c r="U5196" t="s">
        <v>48</v>
      </c>
      <c r="V5196" t="s">
        <v>49</v>
      </c>
      <c r="W5196" t="s">
        <v>24703</v>
      </c>
      <c r="X5196" s="127">
        <v>25117</v>
      </c>
      <c r="Y5196" t="s">
        <v>24704</v>
      </c>
      <c r="Z5196" s="127">
        <v>44256</v>
      </c>
      <c r="AA5196" s="127">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20881</v>
      </c>
      <c r="X5197" s="127">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20882</v>
      </c>
      <c r="X5198" s="127">
        <v>26783</v>
      </c>
      <c r="Y5198" t="s">
        <v>14820</v>
      </c>
      <c r="Z5198" s="127">
        <v>44197</v>
      </c>
      <c r="AA5198" s="127">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94" t="s">
        <v>235</v>
      </c>
      <c r="T5199" t="s">
        <v>64</v>
      </c>
      <c r="U5199" t="s">
        <v>48</v>
      </c>
      <c r="V5199" t="s">
        <v>49</v>
      </c>
      <c r="W5199" t="s">
        <v>24705</v>
      </c>
      <c r="X5199" s="127">
        <v>29384</v>
      </c>
      <c r="Y5199" t="s">
        <v>24706</v>
      </c>
      <c r="Z5199" s="127">
        <v>44256</v>
      </c>
      <c r="AA5199" s="127">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24707</v>
      </c>
      <c r="S5200" s="194" t="s">
        <v>235</v>
      </c>
      <c r="T5200" t="s">
        <v>64</v>
      </c>
      <c r="U5200" t="s">
        <v>48</v>
      </c>
      <c r="V5200" t="s">
        <v>49</v>
      </c>
      <c r="W5200" t="s">
        <v>24708</v>
      </c>
      <c r="X5200" s="127">
        <v>28961</v>
      </c>
      <c r="Y5200" t="s">
        <v>24709</v>
      </c>
      <c r="Z5200" s="127">
        <v>44256</v>
      </c>
      <c r="AA5200" s="127">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24710</v>
      </c>
      <c r="S5201" s="194" t="s">
        <v>235</v>
      </c>
      <c r="T5201" t="s">
        <v>64</v>
      </c>
      <c r="U5201" t="s">
        <v>48</v>
      </c>
      <c r="V5201" t="s">
        <v>49</v>
      </c>
      <c r="W5201" t="s">
        <v>24711</v>
      </c>
      <c r="X5201" s="127">
        <v>27195</v>
      </c>
      <c r="Y5201" t="s">
        <v>24712</v>
      </c>
      <c r="Z5201" s="127">
        <v>44256</v>
      </c>
      <c r="AA5201" s="127">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20883</v>
      </c>
      <c r="X5202" s="127">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24713</v>
      </c>
      <c r="Q5203" t="s">
        <v>106</v>
      </c>
      <c r="R5203" t="s">
        <v>24714</v>
      </c>
      <c r="S5203" s="194" t="s">
        <v>235</v>
      </c>
      <c r="T5203" t="s">
        <v>64</v>
      </c>
      <c r="U5203" t="s">
        <v>48</v>
      </c>
      <c r="V5203" t="s">
        <v>49</v>
      </c>
      <c r="W5203" t="s">
        <v>24715</v>
      </c>
      <c r="X5203" s="127">
        <v>26905</v>
      </c>
      <c r="Y5203" t="s">
        <v>24716</v>
      </c>
      <c r="Z5203" s="127">
        <v>44256</v>
      </c>
      <c r="AA5203" s="127">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20884</v>
      </c>
      <c r="X5204" s="127">
        <v>23404</v>
      </c>
      <c r="Y5204" t="s">
        <v>14838</v>
      </c>
      <c r="Z5204" s="127">
        <v>44197</v>
      </c>
      <c r="AA5204" s="127">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24717</v>
      </c>
      <c r="S5205" s="194" t="s">
        <v>235</v>
      </c>
      <c r="T5205" t="s">
        <v>64</v>
      </c>
      <c r="U5205" t="s">
        <v>48</v>
      </c>
      <c r="V5205" t="s">
        <v>49</v>
      </c>
      <c r="W5205" t="s">
        <v>24718</v>
      </c>
      <c r="X5205" s="127">
        <v>28522</v>
      </c>
      <c r="Y5205" t="s">
        <v>24719</v>
      </c>
      <c r="Z5205" s="127">
        <v>44256</v>
      </c>
      <c r="AA5205" s="127">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20885</v>
      </c>
      <c r="X5206" s="127">
        <v>23970</v>
      </c>
      <c r="Y5206" t="s">
        <v>14845</v>
      </c>
      <c r="Z5206" s="127">
        <v>43525</v>
      </c>
      <c r="AA5206" s="127">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24720</v>
      </c>
      <c r="S5207" s="194" t="s">
        <v>235</v>
      </c>
      <c r="T5207" t="s">
        <v>64</v>
      </c>
      <c r="U5207" t="s">
        <v>48</v>
      </c>
      <c r="V5207" t="s">
        <v>49</v>
      </c>
      <c r="W5207" t="s">
        <v>24721</v>
      </c>
      <c r="X5207" s="127">
        <v>28904</v>
      </c>
      <c r="Y5207" t="s">
        <v>24722</v>
      </c>
      <c r="Z5207" s="127">
        <v>44256</v>
      </c>
      <c r="AA5207" s="127">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20886</v>
      </c>
      <c r="X5208" s="127">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20887</v>
      </c>
      <c r="P5209" t="s">
        <v>106</v>
      </c>
      <c r="Q5209" t="s">
        <v>106</v>
      </c>
      <c r="R5209" t="s">
        <v>223</v>
      </c>
      <c r="S5209" s="194" t="s">
        <v>235</v>
      </c>
      <c r="T5209" t="s">
        <v>64</v>
      </c>
      <c r="U5209" t="s">
        <v>48</v>
      </c>
      <c r="V5209" t="s">
        <v>49</v>
      </c>
      <c r="W5209" t="s">
        <v>24723</v>
      </c>
      <c r="X5209" s="127">
        <v>30347</v>
      </c>
      <c r="Y5209" t="s">
        <v>24724</v>
      </c>
      <c r="Z5209" s="127">
        <v>44256</v>
      </c>
      <c r="AA5209" s="127">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20888</v>
      </c>
      <c r="X5210" s="127">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20889</v>
      </c>
      <c r="P5211" t="s">
        <v>240</v>
      </c>
      <c r="Q5211" t="s">
        <v>9317</v>
      </c>
      <c r="R5211" t="s">
        <v>7943</v>
      </c>
      <c r="S5211" t="str">
        <f t="shared" si="77"/>
        <v>MORENO ROSADO, LIDIA ELENA</v>
      </c>
      <c r="T5211" t="s">
        <v>52</v>
      </c>
      <c r="U5211" t="s">
        <v>48</v>
      </c>
      <c r="V5211" t="s">
        <v>49</v>
      </c>
      <c r="W5211" t="s">
        <v>20890</v>
      </c>
      <c r="X5211" s="127">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20891</v>
      </c>
      <c r="X5212" s="127">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20892</v>
      </c>
      <c r="X5213" s="127">
        <v>25340</v>
      </c>
      <c r="Y5213" t="s">
        <v>14863</v>
      </c>
      <c r="Z5213" s="127">
        <v>43525</v>
      </c>
      <c r="AA5213" s="127">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20893</v>
      </c>
      <c r="P5214" t="s">
        <v>24725</v>
      </c>
      <c r="Q5214" t="s">
        <v>133</v>
      </c>
      <c r="R5214" t="s">
        <v>181</v>
      </c>
      <c r="S5214" s="194" t="s">
        <v>235</v>
      </c>
      <c r="T5214" t="s">
        <v>64</v>
      </c>
      <c r="U5214" t="s">
        <v>48</v>
      </c>
      <c r="V5214" t="s">
        <v>49</v>
      </c>
      <c r="W5214" t="s">
        <v>24726</v>
      </c>
      <c r="X5214" s="127">
        <v>27620</v>
      </c>
      <c r="Y5214" t="s">
        <v>24727</v>
      </c>
      <c r="Z5214" s="127">
        <v>44260</v>
      </c>
      <c r="AA5214" s="127">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20894</v>
      </c>
      <c r="X5215" s="127">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20895</v>
      </c>
      <c r="X5216" s="127">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20896</v>
      </c>
      <c r="X5217" s="127">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20897</v>
      </c>
      <c r="X5218" s="127">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20898</v>
      </c>
      <c r="X5219" s="127">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20899</v>
      </c>
      <c r="X5220" s="127">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20900</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20901</v>
      </c>
      <c r="X5222" s="127">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94" t="s">
        <v>235</v>
      </c>
      <c r="T5223" t="s">
        <v>64</v>
      </c>
      <c r="U5223" t="s">
        <v>48</v>
      </c>
      <c r="V5223" t="s">
        <v>49</v>
      </c>
      <c r="W5223" t="s">
        <v>24728</v>
      </c>
      <c r="X5223" s="127">
        <v>29580</v>
      </c>
      <c r="Y5223" t="s">
        <v>24729</v>
      </c>
      <c r="Z5223" s="127">
        <v>44256</v>
      </c>
      <c r="AA5223" s="127">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24730</v>
      </c>
      <c r="R5224" t="s">
        <v>819</v>
      </c>
      <c r="S5224" s="194" t="s">
        <v>235</v>
      </c>
      <c r="T5224" t="s">
        <v>64</v>
      </c>
      <c r="U5224" t="s">
        <v>48</v>
      </c>
      <c r="V5224" t="s">
        <v>49</v>
      </c>
      <c r="W5224" t="s">
        <v>24731</v>
      </c>
      <c r="X5224" s="127">
        <v>30026</v>
      </c>
      <c r="Y5224" t="s">
        <v>24732</v>
      </c>
      <c r="Z5224" s="127">
        <v>44256</v>
      </c>
      <c r="AA5224" s="127">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103"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6" t="s">
        <v>41</v>
      </c>
      <c r="B1" s="196" t="s">
        <v>41</v>
      </c>
      <c r="C1" s="196" t="s">
        <v>41</v>
      </c>
      <c r="D1" s="196" t="s">
        <v>41</v>
      </c>
      <c r="E1" s="196" t="s">
        <v>41</v>
      </c>
      <c r="F1" s="196" t="s">
        <v>41</v>
      </c>
      <c r="G1" s="196" t="s">
        <v>41</v>
      </c>
      <c r="H1" s="196" t="s">
        <v>41</v>
      </c>
      <c r="I1" s="196" t="s">
        <v>41</v>
      </c>
      <c r="J1" s="196" t="s">
        <v>41</v>
      </c>
      <c r="K1" s="196" t="s">
        <v>41</v>
      </c>
      <c r="L1" s="196" t="s">
        <v>41</v>
      </c>
      <c r="M1" s="196" t="s">
        <v>41</v>
      </c>
      <c r="N1" s="252" t="s">
        <v>41</v>
      </c>
      <c r="O1" s="253"/>
      <c r="P1" s="252" t="s">
        <v>41</v>
      </c>
      <c r="Q1" s="253"/>
      <c r="R1" s="252" t="s">
        <v>41</v>
      </c>
      <c r="S1" s="254"/>
      <c r="T1" s="253"/>
      <c r="U1" s="196" t="s">
        <v>41</v>
      </c>
      <c r="V1" s="196" t="s">
        <v>41</v>
      </c>
      <c r="W1" s="258" t="s">
        <v>41</v>
      </c>
      <c r="X1" s="254"/>
      <c r="Y1" s="253"/>
      <c r="Z1" s="247" t="s">
        <v>6046</v>
      </c>
      <c r="AA1" s="246"/>
      <c r="AB1" s="246"/>
      <c r="AC1" s="246"/>
      <c r="AD1" s="246"/>
      <c r="AE1" s="246"/>
      <c r="AF1" s="246"/>
      <c r="AG1" s="246"/>
      <c r="AH1" s="246"/>
      <c r="AI1" s="246"/>
      <c r="AJ1" s="251" t="s">
        <v>6278</v>
      </c>
      <c r="AK1" s="251" t="s">
        <v>20903</v>
      </c>
      <c r="AL1" s="251" t="s">
        <v>20904</v>
      </c>
      <c r="AM1" s="251" t="s">
        <v>20905</v>
      </c>
      <c r="AN1" s="251" t="s">
        <v>20906</v>
      </c>
      <c r="AO1" s="251" t="s">
        <v>20907</v>
      </c>
    </row>
    <row r="2" spans="1:41" ht="27" customHeight="1" x14ac:dyDescent="0.25">
      <c r="A2" s="197" t="s">
        <v>6053</v>
      </c>
      <c r="B2" s="197" t="s">
        <v>6047</v>
      </c>
      <c r="C2" s="197" t="s">
        <v>6048</v>
      </c>
      <c r="D2" s="197" t="s">
        <v>6049</v>
      </c>
      <c r="E2" s="197" t="s">
        <v>6050</v>
      </c>
      <c r="F2" s="197" t="s">
        <v>6051</v>
      </c>
      <c r="G2" s="197" t="s">
        <v>6052</v>
      </c>
      <c r="H2" s="197" t="s">
        <v>6053</v>
      </c>
      <c r="I2" s="197" t="s">
        <v>6054</v>
      </c>
      <c r="J2" s="197" t="s">
        <v>6055</v>
      </c>
      <c r="K2" s="197" t="s">
        <v>6056</v>
      </c>
      <c r="L2" s="197" t="s">
        <v>6057</v>
      </c>
      <c r="M2" s="197" t="s">
        <v>6058</v>
      </c>
      <c r="N2" s="259" t="s">
        <v>6139</v>
      </c>
      <c r="O2" s="260"/>
      <c r="P2" s="259" t="s">
        <v>6059</v>
      </c>
      <c r="Q2" s="260"/>
      <c r="R2" s="259" t="s">
        <v>6060</v>
      </c>
      <c r="S2" s="261"/>
      <c r="T2" s="260"/>
      <c r="U2" s="197" t="s">
        <v>6061</v>
      </c>
      <c r="V2" s="197" t="s">
        <v>6062</v>
      </c>
      <c r="W2" s="262" t="s">
        <v>6063</v>
      </c>
      <c r="X2" s="261"/>
      <c r="Y2" s="260"/>
      <c r="Z2" s="247" t="s">
        <v>6064</v>
      </c>
      <c r="AA2" s="245"/>
      <c r="AB2" s="247" t="s">
        <v>6065</v>
      </c>
      <c r="AC2" s="245"/>
      <c r="AD2" s="247" t="s">
        <v>6066</v>
      </c>
      <c r="AE2" s="245"/>
      <c r="AF2" s="247" t="s">
        <v>6067</v>
      </c>
      <c r="AG2" s="245"/>
      <c r="AH2" s="247" t="s">
        <v>6068</v>
      </c>
      <c r="AI2" s="246"/>
      <c r="AJ2" s="251"/>
      <c r="AK2" s="251"/>
      <c r="AL2" s="251"/>
      <c r="AM2" s="251"/>
      <c r="AN2" s="251"/>
      <c r="AO2" s="251"/>
    </row>
    <row r="3" spans="1:41" ht="27" x14ac:dyDescent="0.25">
      <c r="A3" s="198" t="s">
        <v>41</v>
      </c>
      <c r="B3" s="198" t="s">
        <v>41</v>
      </c>
      <c r="C3" s="198" t="s">
        <v>41</v>
      </c>
      <c r="D3" s="198" t="s">
        <v>41</v>
      </c>
      <c r="E3" s="198" t="s">
        <v>41</v>
      </c>
      <c r="F3" s="198" t="s">
        <v>41</v>
      </c>
      <c r="G3" s="198" t="s">
        <v>41</v>
      </c>
      <c r="H3" s="198" t="s">
        <v>41</v>
      </c>
      <c r="I3" s="198" t="s">
        <v>41</v>
      </c>
      <c r="J3" s="198" t="s">
        <v>41</v>
      </c>
      <c r="K3" s="198" t="s">
        <v>41</v>
      </c>
      <c r="L3" s="198" t="s">
        <v>41</v>
      </c>
      <c r="M3" s="198" t="s">
        <v>41</v>
      </c>
      <c r="N3" s="255" t="s">
        <v>41</v>
      </c>
      <c r="O3" s="256"/>
      <c r="P3" s="255" t="s">
        <v>41</v>
      </c>
      <c r="Q3" s="256"/>
      <c r="R3" s="255" t="s">
        <v>41</v>
      </c>
      <c r="S3" s="257"/>
      <c r="T3" s="256"/>
      <c r="U3" s="198" t="s">
        <v>41</v>
      </c>
      <c r="V3" s="198" t="s">
        <v>41</v>
      </c>
      <c r="W3" s="199" t="s">
        <v>6069</v>
      </c>
      <c r="X3" s="199" t="s">
        <v>6070</v>
      </c>
      <c r="Y3" s="199" t="s">
        <v>6071</v>
      </c>
      <c r="Z3" s="199" t="s">
        <v>6072</v>
      </c>
      <c r="AA3" s="199" t="s">
        <v>6073</v>
      </c>
      <c r="AB3" s="199" t="s">
        <v>6072</v>
      </c>
      <c r="AC3" s="199" t="s">
        <v>6073</v>
      </c>
      <c r="AD3" s="199" t="s">
        <v>6072</v>
      </c>
      <c r="AE3" s="199" t="s">
        <v>6073</v>
      </c>
      <c r="AF3" s="199" t="s">
        <v>6072</v>
      </c>
      <c r="AG3" s="199" t="s">
        <v>6073</v>
      </c>
      <c r="AH3" s="199" t="s">
        <v>6072</v>
      </c>
      <c r="AI3" s="200" t="s">
        <v>6073</v>
      </c>
      <c r="AJ3" s="251"/>
      <c r="AK3" s="251"/>
      <c r="AL3" s="251"/>
      <c r="AM3" s="251"/>
      <c r="AN3" s="251"/>
      <c r="AO3" s="251"/>
    </row>
    <row r="4" spans="1:41" ht="18" x14ac:dyDescent="0.25">
      <c r="A4" s="195">
        <f>VALUE(H4)</f>
        <v>474494</v>
      </c>
      <c r="B4" s="195" t="s">
        <v>6074</v>
      </c>
      <c r="C4" s="195" t="s">
        <v>6075</v>
      </c>
      <c r="D4" s="195" t="s">
        <v>27</v>
      </c>
      <c r="E4" s="195" t="s">
        <v>27</v>
      </c>
      <c r="F4" s="195" t="s">
        <v>377</v>
      </c>
      <c r="G4" s="195" t="s">
        <v>6106</v>
      </c>
      <c r="H4" s="195" t="s">
        <v>3728</v>
      </c>
      <c r="I4" s="195" t="s">
        <v>53</v>
      </c>
      <c r="J4" s="126" t="s">
        <v>6162</v>
      </c>
      <c r="K4" s="195" t="s">
        <v>6337</v>
      </c>
      <c r="L4" s="195" t="s">
        <v>6077</v>
      </c>
      <c r="M4" s="195" t="s">
        <v>6078</v>
      </c>
      <c r="N4" s="244">
        <v>52</v>
      </c>
      <c r="O4" s="245"/>
      <c r="P4" s="244">
        <v>52</v>
      </c>
      <c r="Q4" s="245"/>
      <c r="R4" s="244">
        <v>0</v>
      </c>
      <c r="S4" s="246"/>
      <c r="T4" s="245"/>
      <c r="U4" s="195">
        <v>5</v>
      </c>
      <c r="V4" s="195">
        <v>5</v>
      </c>
      <c r="W4" s="195">
        <v>0</v>
      </c>
      <c r="X4" s="195">
        <v>5</v>
      </c>
      <c r="Y4" s="195">
        <v>0</v>
      </c>
      <c r="Z4" s="195">
        <v>2</v>
      </c>
      <c r="AA4" s="195">
        <v>4</v>
      </c>
      <c r="AB4" s="195">
        <v>5</v>
      </c>
      <c r="AC4" s="195">
        <v>7</v>
      </c>
      <c r="AD4" s="195">
        <v>4</v>
      </c>
      <c r="AE4" s="195">
        <v>8</v>
      </c>
      <c r="AF4" s="195">
        <v>4</v>
      </c>
      <c r="AG4" s="195">
        <v>6</v>
      </c>
      <c r="AH4" s="195">
        <v>4</v>
      </c>
      <c r="AI4" s="173">
        <v>8</v>
      </c>
      <c r="AJ4" s="122" t="str">
        <f>CONCATENATE(AK4,", ",AL4,", ",AM4,", ",AN4,", ",AO4)</f>
        <v>6, 12, 12, 10, 12</v>
      </c>
      <c r="AK4" s="201">
        <f>+Z4+AA4</f>
        <v>6</v>
      </c>
      <c r="AL4" s="201">
        <f>+AB4+AC4</f>
        <v>12</v>
      </c>
      <c r="AM4" s="201">
        <f>+AD4+AE4</f>
        <v>12</v>
      </c>
      <c r="AN4" s="201">
        <f>+AF4+AG4</f>
        <v>10</v>
      </c>
      <c r="AO4" s="201">
        <f>+AH4+AI4</f>
        <v>12</v>
      </c>
    </row>
    <row r="5" spans="1:41" s="193" customFormat="1" ht="18" x14ac:dyDescent="0.25">
      <c r="A5" s="195">
        <f t="shared" ref="A5:A68" si="0">VALUE(H5)</f>
        <v>535864</v>
      </c>
      <c r="B5" s="195" t="s">
        <v>6074</v>
      </c>
      <c r="C5" s="195" t="s">
        <v>6075</v>
      </c>
      <c r="D5" s="195" t="s">
        <v>27</v>
      </c>
      <c r="E5" s="195" t="s">
        <v>27</v>
      </c>
      <c r="F5" s="195" t="s">
        <v>377</v>
      </c>
      <c r="G5" s="195" t="s">
        <v>665</v>
      </c>
      <c r="H5" s="195" t="s">
        <v>3830</v>
      </c>
      <c r="I5" s="195" t="s">
        <v>53</v>
      </c>
      <c r="J5" s="126" t="s">
        <v>577</v>
      </c>
      <c r="K5" s="195" t="s">
        <v>6337</v>
      </c>
      <c r="L5" s="195" t="s">
        <v>6077</v>
      </c>
      <c r="M5" s="195" t="s">
        <v>6078</v>
      </c>
      <c r="N5" s="244">
        <v>118</v>
      </c>
      <c r="O5" s="245"/>
      <c r="P5" s="244">
        <v>118</v>
      </c>
      <c r="Q5" s="245"/>
      <c r="R5" s="244">
        <v>0</v>
      </c>
      <c r="S5" s="246"/>
      <c r="T5" s="245"/>
      <c r="U5" s="195">
        <v>5</v>
      </c>
      <c r="V5" s="195">
        <v>9</v>
      </c>
      <c r="W5" s="195">
        <v>0</v>
      </c>
      <c r="X5" s="195">
        <v>9</v>
      </c>
      <c r="Y5" s="195">
        <v>0</v>
      </c>
      <c r="Z5" s="195">
        <v>9</v>
      </c>
      <c r="AA5" s="195">
        <v>11</v>
      </c>
      <c r="AB5" s="195">
        <v>11</v>
      </c>
      <c r="AC5" s="195">
        <v>17</v>
      </c>
      <c r="AD5" s="195">
        <v>8</v>
      </c>
      <c r="AE5" s="195">
        <v>10</v>
      </c>
      <c r="AF5" s="195">
        <v>16</v>
      </c>
      <c r="AG5" s="195">
        <v>8</v>
      </c>
      <c r="AH5" s="195">
        <v>16</v>
      </c>
      <c r="AI5" s="173">
        <v>12</v>
      </c>
      <c r="AJ5" s="122" t="str">
        <f t="shared" ref="AJ5:AJ68" si="1">CONCATENATE(AK5,", ",AL5,", ",AM5,", ",AN5,", ",AO5)</f>
        <v>20, 28, 18, 24, 28</v>
      </c>
      <c r="AK5" s="201">
        <f t="shared" ref="AK5:AK68" si="2">+Z5+AA5</f>
        <v>20</v>
      </c>
      <c r="AL5" s="201">
        <f t="shared" ref="AL5:AL68" si="3">+AB5+AC5</f>
        <v>28</v>
      </c>
      <c r="AM5" s="201">
        <f t="shared" ref="AM5:AM68" si="4">+AD5+AE5</f>
        <v>18</v>
      </c>
      <c r="AN5" s="201">
        <f t="shared" ref="AN5:AN68" si="5">+AF5+AG5</f>
        <v>24</v>
      </c>
      <c r="AO5" s="201">
        <f t="shared" ref="AO5:AO68" si="6">+AH5+AI5</f>
        <v>28</v>
      </c>
    </row>
    <row r="6" spans="1:41" s="193" customFormat="1" ht="18" x14ac:dyDescent="0.25">
      <c r="A6" s="195">
        <f t="shared" si="0"/>
        <v>615351</v>
      </c>
      <c r="B6" s="195" t="s">
        <v>6074</v>
      </c>
      <c r="C6" s="195" t="s">
        <v>6075</v>
      </c>
      <c r="D6" s="195" t="s">
        <v>27</v>
      </c>
      <c r="E6" s="195" t="s">
        <v>27</v>
      </c>
      <c r="F6" s="195" t="s">
        <v>377</v>
      </c>
      <c r="G6" s="195" t="s">
        <v>631</v>
      </c>
      <c r="H6" s="195" t="s">
        <v>3900</v>
      </c>
      <c r="I6" s="195" t="s">
        <v>53</v>
      </c>
      <c r="J6" s="126" t="s">
        <v>639</v>
      </c>
      <c r="K6" s="195" t="s">
        <v>6337</v>
      </c>
      <c r="L6" s="195" t="s">
        <v>6077</v>
      </c>
      <c r="M6" s="195" t="s">
        <v>6078</v>
      </c>
      <c r="N6" s="244">
        <v>61</v>
      </c>
      <c r="O6" s="245"/>
      <c r="P6" s="244">
        <v>61</v>
      </c>
      <c r="Q6" s="245"/>
      <c r="R6" s="244">
        <v>0</v>
      </c>
      <c r="S6" s="246"/>
      <c r="T6" s="245"/>
      <c r="U6" s="195">
        <v>5</v>
      </c>
      <c r="V6" s="195">
        <v>5</v>
      </c>
      <c r="W6" s="195">
        <v>0</v>
      </c>
      <c r="X6" s="195">
        <v>5</v>
      </c>
      <c r="Y6" s="195">
        <v>0</v>
      </c>
      <c r="Z6" s="195">
        <v>2</v>
      </c>
      <c r="AA6" s="195">
        <v>3</v>
      </c>
      <c r="AB6" s="195">
        <v>9</v>
      </c>
      <c r="AC6" s="195">
        <v>9</v>
      </c>
      <c r="AD6" s="195">
        <v>9</v>
      </c>
      <c r="AE6" s="195">
        <v>5</v>
      </c>
      <c r="AF6" s="195">
        <v>8</v>
      </c>
      <c r="AG6" s="195">
        <v>7</v>
      </c>
      <c r="AH6" s="195">
        <v>3</v>
      </c>
      <c r="AI6" s="173">
        <v>6</v>
      </c>
      <c r="AJ6" s="122" t="str">
        <f t="shared" si="1"/>
        <v>5, 18, 14, 15, 9</v>
      </c>
      <c r="AK6" s="201">
        <f t="shared" si="2"/>
        <v>5</v>
      </c>
      <c r="AL6" s="201">
        <f t="shared" si="3"/>
        <v>18</v>
      </c>
      <c r="AM6" s="201">
        <f t="shared" si="4"/>
        <v>14</v>
      </c>
      <c r="AN6" s="201">
        <f t="shared" si="5"/>
        <v>15</v>
      </c>
      <c r="AO6" s="201">
        <f t="shared" si="6"/>
        <v>9</v>
      </c>
    </row>
    <row r="7" spans="1:41" s="193" customFormat="1" ht="18" x14ac:dyDescent="0.25">
      <c r="A7" s="195">
        <f t="shared" si="0"/>
        <v>579029</v>
      </c>
      <c r="B7" s="195" t="s">
        <v>6074</v>
      </c>
      <c r="C7" s="195" t="s">
        <v>6075</v>
      </c>
      <c r="D7" s="195" t="s">
        <v>27</v>
      </c>
      <c r="E7" s="195" t="s">
        <v>27</v>
      </c>
      <c r="F7" s="195" t="s">
        <v>377</v>
      </c>
      <c r="G7" s="195" t="s">
        <v>6099</v>
      </c>
      <c r="H7" s="195" t="s">
        <v>4128</v>
      </c>
      <c r="I7" s="195" t="s">
        <v>53</v>
      </c>
      <c r="J7" s="126" t="s">
        <v>6160</v>
      </c>
      <c r="K7" s="195" t="s">
        <v>6337</v>
      </c>
      <c r="L7" s="195" t="s">
        <v>6077</v>
      </c>
      <c r="M7" s="195" t="s">
        <v>6078</v>
      </c>
      <c r="N7" s="244">
        <v>83</v>
      </c>
      <c r="O7" s="245"/>
      <c r="P7" s="244">
        <v>81</v>
      </c>
      <c r="Q7" s="245"/>
      <c r="R7" s="244">
        <v>2</v>
      </c>
      <c r="S7" s="246"/>
      <c r="T7" s="245"/>
      <c r="U7" s="195">
        <v>5</v>
      </c>
      <c r="V7" s="195">
        <v>8</v>
      </c>
      <c r="W7" s="195">
        <v>0</v>
      </c>
      <c r="X7" s="195">
        <v>8</v>
      </c>
      <c r="Y7" s="195">
        <v>0</v>
      </c>
      <c r="Z7" s="195">
        <v>8</v>
      </c>
      <c r="AA7" s="195">
        <v>4</v>
      </c>
      <c r="AB7" s="195">
        <v>9</v>
      </c>
      <c r="AC7" s="195">
        <v>8</v>
      </c>
      <c r="AD7" s="195">
        <v>10</v>
      </c>
      <c r="AE7" s="195">
        <v>7</v>
      </c>
      <c r="AF7" s="195">
        <v>5</v>
      </c>
      <c r="AG7" s="195">
        <v>7</v>
      </c>
      <c r="AH7" s="195">
        <v>13</v>
      </c>
      <c r="AI7" s="173">
        <v>12</v>
      </c>
      <c r="AJ7" s="122" t="str">
        <f t="shared" si="1"/>
        <v>12, 17, 17, 12, 25</v>
      </c>
      <c r="AK7" s="201">
        <f t="shared" si="2"/>
        <v>12</v>
      </c>
      <c r="AL7" s="201">
        <f t="shared" si="3"/>
        <v>17</v>
      </c>
      <c r="AM7" s="201">
        <f t="shared" si="4"/>
        <v>17</v>
      </c>
      <c r="AN7" s="201">
        <f t="shared" si="5"/>
        <v>12</v>
      </c>
      <c r="AO7" s="201">
        <f t="shared" si="6"/>
        <v>25</v>
      </c>
    </row>
    <row r="8" spans="1:41" s="193" customFormat="1" ht="18" x14ac:dyDescent="0.25">
      <c r="A8" s="195">
        <f t="shared" si="0"/>
        <v>578971</v>
      </c>
      <c r="B8" s="195" t="s">
        <v>6074</v>
      </c>
      <c r="C8" s="195" t="s">
        <v>6075</v>
      </c>
      <c r="D8" s="195" t="s">
        <v>27</v>
      </c>
      <c r="E8" s="195" t="s">
        <v>27</v>
      </c>
      <c r="F8" s="195" t="s">
        <v>377</v>
      </c>
      <c r="G8" s="195" t="s">
        <v>20908</v>
      </c>
      <c r="H8" s="195" t="s">
        <v>4019</v>
      </c>
      <c r="I8" s="195" t="s">
        <v>53</v>
      </c>
      <c r="J8" s="126" t="s">
        <v>6161</v>
      </c>
      <c r="K8" s="195" t="s">
        <v>6337</v>
      </c>
      <c r="L8" s="195" t="s">
        <v>6077</v>
      </c>
      <c r="M8" s="195" t="s">
        <v>6078</v>
      </c>
      <c r="N8" s="244">
        <v>9</v>
      </c>
      <c r="O8" s="245"/>
      <c r="P8" s="244">
        <v>9</v>
      </c>
      <c r="Q8" s="245"/>
      <c r="R8" s="244">
        <v>0</v>
      </c>
      <c r="S8" s="246"/>
      <c r="T8" s="245"/>
      <c r="U8" s="195">
        <v>5</v>
      </c>
      <c r="V8" s="195">
        <v>5</v>
      </c>
      <c r="W8" s="195">
        <v>0</v>
      </c>
      <c r="X8" s="195">
        <v>5</v>
      </c>
      <c r="Y8" s="195">
        <v>0</v>
      </c>
      <c r="Z8" s="195">
        <v>1</v>
      </c>
      <c r="AA8" s="195">
        <v>0</v>
      </c>
      <c r="AB8" s="195">
        <v>1</v>
      </c>
      <c r="AC8" s="195">
        <v>1</v>
      </c>
      <c r="AD8" s="195">
        <v>0</v>
      </c>
      <c r="AE8" s="195">
        <v>2</v>
      </c>
      <c r="AF8" s="195">
        <v>1</v>
      </c>
      <c r="AG8" s="195">
        <v>1</v>
      </c>
      <c r="AH8" s="195">
        <v>2</v>
      </c>
      <c r="AI8" s="173">
        <v>0</v>
      </c>
      <c r="AJ8" s="122" t="str">
        <f t="shared" si="1"/>
        <v>1, 2, 2, 2, 2</v>
      </c>
      <c r="AK8" s="201">
        <f t="shared" si="2"/>
        <v>1</v>
      </c>
      <c r="AL8" s="201">
        <f t="shared" si="3"/>
        <v>2</v>
      </c>
      <c r="AM8" s="201">
        <f t="shared" si="4"/>
        <v>2</v>
      </c>
      <c r="AN8" s="201">
        <f t="shared" si="5"/>
        <v>2</v>
      </c>
      <c r="AO8" s="201">
        <f t="shared" si="6"/>
        <v>2</v>
      </c>
    </row>
    <row r="9" spans="1:41" s="193" customFormat="1" ht="18" x14ac:dyDescent="0.25">
      <c r="A9" s="195">
        <f t="shared" si="0"/>
        <v>744441</v>
      </c>
      <c r="B9" s="195" t="s">
        <v>6074</v>
      </c>
      <c r="C9" s="195" t="s">
        <v>6075</v>
      </c>
      <c r="D9" s="195" t="s">
        <v>27</v>
      </c>
      <c r="E9" s="195" t="s">
        <v>27</v>
      </c>
      <c r="F9" s="195" t="s">
        <v>377</v>
      </c>
      <c r="G9" s="195" t="s">
        <v>6094</v>
      </c>
      <c r="H9" s="195" t="s">
        <v>4072</v>
      </c>
      <c r="I9" s="195" t="s">
        <v>53</v>
      </c>
      <c r="J9" s="126" t="s">
        <v>6094</v>
      </c>
      <c r="K9" s="195" t="s">
        <v>6337</v>
      </c>
      <c r="L9" s="195" t="s">
        <v>6077</v>
      </c>
      <c r="M9" s="195" t="s">
        <v>6078</v>
      </c>
      <c r="N9" s="244">
        <v>34</v>
      </c>
      <c r="O9" s="245"/>
      <c r="P9" s="244">
        <v>34</v>
      </c>
      <c r="Q9" s="245"/>
      <c r="R9" s="244">
        <v>0</v>
      </c>
      <c r="S9" s="246"/>
      <c r="T9" s="245"/>
      <c r="U9" s="195">
        <v>5</v>
      </c>
      <c r="V9" s="195">
        <v>5</v>
      </c>
      <c r="W9" s="195">
        <v>0</v>
      </c>
      <c r="X9" s="195">
        <v>5</v>
      </c>
      <c r="Y9" s="195">
        <v>0</v>
      </c>
      <c r="Z9" s="195">
        <v>2</v>
      </c>
      <c r="AA9" s="195">
        <v>2</v>
      </c>
      <c r="AB9" s="195">
        <v>1</v>
      </c>
      <c r="AC9" s="195">
        <v>2</v>
      </c>
      <c r="AD9" s="195">
        <v>2</v>
      </c>
      <c r="AE9" s="195">
        <v>4</v>
      </c>
      <c r="AF9" s="195">
        <v>6</v>
      </c>
      <c r="AG9" s="195">
        <v>5</v>
      </c>
      <c r="AH9" s="195">
        <v>3</v>
      </c>
      <c r="AI9" s="173">
        <v>7</v>
      </c>
      <c r="AJ9" s="122" t="str">
        <f t="shared" si="1"/>
        <v>4, 3, 6, 11, 10</v>
      </c>
      <c r="AK9" s="201">
        <f t="shared" si="2"/>
        <v>4</v>
      </c>
      <c r="AL9" s="201">
        <f t="shared" si="3"/>
        <v>3</v>
      </c>
      <c r="AM9" s="201">
        <f t="shared" si="4"/>
        <v>6</v>
      </c>
      <c r="AN9" s="201">
        <f t="shared" si="5"/>
        <v>11</v>
      </c>
      <c r="AO9" s="201">
        <f t="shared" si="6"/>
        <v>10</v>
      </c>
    </row>
    <row r="10" spans="1:41" s="193" customFormat="1" ht="18" x14ac:dyDescent="0.25">
      <c r="A10" s="195">
        <f t="shared" si="0"/>
        <v>706580</v>
      </c>
      <c r="B10" s="195" t="s">
        <v>6074</v>
      </c>
      <c r="C10" s="195" t="s">
        <v>6075</v>
      </c>
      <c r="D10" s="195" t="s">
        <v>27</v>
      </c>
      <c r="E10" s="195" t="s">
        <v>27</v>
      </c>
      <c r="F10" s="195" t="s">
        <v>377</v>
      </c>
      <c r="G10" s="195" t="s">
        <v>9222</v>
      </c>
      <c r="H10" s="195" t="s">
        <v>4043</v>
      </c>
      <c r="I10" s="195" t="s">
        <v>53</v>
      </c>
      <c r="J10" s="126" t="s">
        <v>6158</v>
      </c>
      <c r="K10" s="195" t="s">
        <v>6337</v>
      </c>
      <c r="L10" s="195" t="s">
        <v>6077</v>
      </c>
      <c r="M10" s="195" t="s">
        <v>6078</v>
      </c>
      <c r="N10" s="244">
        <v>42</v>
      </c>
      <c r="O10" s="245"/>
      <c r="P10" s="244">
        <v>42</v>
      </c>
      <c r="Q10" s="245"/>
      <c r="R10" s="244">
        <v>0</v>
      </c>
      <c r="S10" s="246"/>
      <c r="T10" s="245"/>
      <c r="U10" s="195">
        <v>5</v>
      </c>
      <c r="V10" s="195">
        <v>5</v>
      </c>
      <c r="W10" s="195">
        <v>0</v>
      </c>
      <c r="X10" s="195">
        <v>5</v>
      </c>
      <c r="Y10" s="195">
        <v>0</v>
      </c>
      <c r="Z10" s="195">
        <v>6</v>
      </c>
      <c r="AA10" s="195">
        <v>2</v>
      </c>
      <c r="AB10" s="195">
        <v>5</v>
      </c>
      <c r="AC10" s="195">
        <v>6</v>
      </c>
      <c r="AD10" s="195">
        <v>6</v>
      </c>
      <c r="AE10" s="195">
        <v>2</v>
      </c>
      <c r="AF10" s="195">
        <v>5</v>
      </c>
      <c r="AG10" s="195">
        <v>1</v>
      </c>
      <c r="AH10" s="195">
        <v>5</v>
      </c>
      <c r="AI10" s="173">
        <v>4</v>
      </c>
      <c r="AJ10" s="122" t="str">
        <f t="shared" si="1"/>
        <v>8, 11, 8, 6, 9</v>
      </c>
      <c r="AK10" s="201">
        <f t="shared" si="2"/>
        <v>8</v>
      </c>
      <c r="AL10" s="201">
        <f t="shared" si="3"/>
        <v>11</v>
      </c>
      <c r="AM10" s="201">
        <f t="shared" si="4"/>
        <v>8</v>
      </c>
      <c r="AN10" s="201">
        <f t="shared" si="5"/>
        <v>6</v>
      </c>
      <c r="AO10" s="201">
        <f t="shared" si="6"/>
        <v>9</v>
      </c>
    </row>
    <row r="11" spans="1:41" s="193" customFormat="1" ht="18" x14ac:dyDescent="0.25">
      <c r="A11" s="195">
        <f t="shared" si="0"/>
        <v>660282</v>
      </c>
      <c r="B11" s="195" t="s">
        <v>6074</v>
      </c>
      <c r="C11" s="195" t="s">
        <v>6075</v>
      </c>
      <c r="D11" s="195" t="s">
        <v>27</v>
      </c>
      <c r="E11" s="195" t="s">
        <v>27</v>
      </c>
      <c r="F11" s="195" t="s">
        <v>377</v>
      </c>
      <c r="G11" s="195" t="s">
        <v>6084</v>
      </c>
      <c r="H11" s="195" t="s">
        <v>3872</v>
      </c>
      <c r="I11" s="195" t="s">
        <v>53</v>
      </c>
      <c r="J11" s="126" t="s">
        <v>570</v>
      </c>
      <c r="K11" s="195" t="s">
        <v>6337</v>
      </c>
      <c r="L11" s="195" t="s">
        <v>6077</v>
      </c>
      <c r="M11" s="195" t="s">
        <v>6078</v>
      </c>
      <c r="N11" s="244">
        <v>42</v>
      </c>
      <c r="O11" s="245"/>
      <c r="P11" s="244">
        <v>42</v>
      </c>
      <c r="Q11" s="245"/>
      <c r="R11" s="244">
        <v>0</v>
      </c>
      <c r="S11" s="246"/>
      <c r="T11" s="245"/>
      <c r="U11" s="195">
        <v>5</v>
      </c>
      <c r="V11" s="195">
        <v>5</v>
      </c>
      <c r="W11" s="195">
        <v>0</v>
      </c>
      <c r="X11" s="195">
        <v>5</v>
      </c>
      <c r="Y11" s="195">
        <v>0</v>
      </c>
      <c r="Z11" s="195">
        <v>2</v>
      </c>
      <c r="AA11" s="195">
        <v>3</v>
      </c>
      <c r="AB11" s="195">
        <v>3</v>
      </c>
      <c r="AC11" s="195">
        <v>4</v>
      </c>
      <c r="AD11" s="195">
        <v>4</v>
      </c>
      <c r="AE11" s="195">
        <v>9</v>
      </c>
      <c r="AF11" s="195">
        <v>8</v>
      </c>
      <c r="AG11" s="195">
        <v>3</v>
      </c>
      <c r="AH11" s="195">
        <v>1</v>
      </c>
      <c r="AI11" s="173">
        <v>5</v>
      </c>
      <c r="AJ11" s="122" t="str">
        <f t="shared" si="1"/>
        <v>5, 7, 13, 11, 6</v>
      </c>
      <c r="AK11" s="201">
        <f t="shared" si="2"/>
        <v>5</v>
      </c>
      <c r="AL11" s="201">
        <f t="shared" si="3"/>
        <v>7</v>
      </c>
      <c r="AM11" s="201">
        <f t="shared" si="4"/>
        <v>13</v>
      </c>
      <c r="AN11" s="201">
        <f t="shared" si="5"/>
        <v>11</v>
      </c>
      <c r="AO11" s="201">
        <f t="shared" si="6"/>
        <v>6</v>
      </c>
    </row>
    <row r="12" spans="1:41" s="193" customFormat="1" ht="18" x14ac:dyDescent="0.25">
      <c r="A12" s="195">
        <f t="shared" si="0"/>
        <v>1025113</v>
      </c>
      <c r="B12" s="195" t="s">
        <v>6074</v>
      </c>
      <c r="C12" s="195" t="s">
        <v>6075</v>
      </c>
      <c r="D12" s="195" t="s">
        <v>27</v>
      </c>
      <c r="E12" s="195" t="s">
        <v>27</v>
      </c>
      <c r="F12" s="195" t="s">
        <v>377</v>
      </c>
      <c r="G12" s="195" t="s">
        <v>6096</v>
      </c>
      <c r="H12" s="195" t="s">
        <v>4102</v>
      </c>
      <c r="I12" s="195" t="s">
        <v>53</v>
      </c>
      <c r="J12" s="126" t="s">
        <v>20909</v>
      </c>
      <c r="K12" s="195" t="s">
        <v>6337</v>
      </c>
      <c r="L12" s="195" t="s">
        <v>6077</v>
      </c>
      <c r="M12" s="195" t="s">
        <v>6078</v>
      </c>
      <c r="N12" s="244">
        <v>17</v>
      </c>
      <c r="O12" s="245"/>
      <c r="P12" s="244">
        <v>17</v>
      </c>
      <c r="Q12" s="245"/>
      <c r="R12" s="244">
        <v>0</v>
      </c>
      <c r="S12" s="246"/>
      <c r="T12" s="245"/>
      <c r="U12" s="195">
        <v>5</v>
      </c>
      <c r="V12" s="195">
        <v>5</v>
      </c>
      <c r="W12" s="195">
        <v>0</v>
      </c>
      <c r="X12" s="195">
        <v>5</v>
      </c>
      <c r="Y12" s="195">
        <v>0</v>
      </c>
      <c r="Z12" s="195">
        <v>1</v>
      </c>
      <c r="AA12" s="195">
        <v>2</v>
      </c>
      <c r="AB12" s="195">
        <v>2</v>
      </c>
      <c r="AC12" s="195">
        <v>2</v>
      </c>
      <c r="AD12" s="195">
        <v>1</v>
      </c>
      <c r="AE12" s="195">
        <v>6</v>
      </c>
      <c r="AF12" s="195">
        <v>0</v>
      </c>
      <c r="AG12" s="195">
        <v>1</v>
      </c>
      <c r="AH12" s="195">
        <v>1</v>
      </c>
      <c r="AI12" s="173">
        <v>1</v>
      </c>
      <c r="AJ12" s="122" t="str">
        <f t="shared" si="1"/>
        <v>3, 4, 7, 1, 2</v>
      </c>
      <c r="AK12" s="201">
        <f t="shared" si="2"/>
        <v>3</v>
      </c>
      <c r="AL12" s="201">
        <f t="shared" si="3"/>
        <v>4</v>
      </c>
      <c r="AM12" s="201">
        <f t="shared" si="4"/>
        <v>7</v>
      </c>
      <c r="AN12" s="201">
        <f t="shared" si="5"/>
        <v>1</v>
      </c>
      <c r="AO12" s="201">
        <f t="shared" si="6"/>
        <v>2</v>
      </c>
    </row>
    <row r="13" spans="1:41" s="193" customFormat="1" ht="27" x14ac:dyDescent="0.25">
      <c r="A13" s="195">
        <f t="shared" si="0"/>
        <v>1025154</v>
      </c>
      <c r="B13" s="195" t="s">
        <v>6074</v>
      </c>
      <c r="C13" s="195" t="s">
        <v>6075</v>
      </c>
      <c r="D13" s="195" t="s">
        <v>27</v>
      </c>
      <c r="E13" s="195" t="s">
        <v>27</v>
      </c>
      <c r="F13" s="195" t="s">
        <v>377</v>
      </c>
      <c r="G13" s="195" t="s">
        <v>6087</v>
      </c>
      <c r="H13" s="195" t="s">
        <v>3934</v>
      </c>
      <c r="I13" s="195" t="s">
        <v>53</v>
      </c>
      <c r="J13" s="126" t="s">
        <v>6167</v>
      </c>
      <c r="K13" s="195" t="s">
        <v>6337</v>
      </c>
      <c r="L13" s="195" t="s">
        <v>6077</v>
      </c>
      <c r="M13" s="195" t="s">
        <v>6078</v>
      </c>
      <c r="N13" s="244">
        <v>27</v>
      </c>
      <c r="O13" s="245"/>
      <c r="P13" s="244">
        <v>27</v>
      </c>
      <c r="Q13" s="245"/>
      <c r="R13" s="244">
        <v>0</v>
      </c>
      <c r="S13" s="246"/>
      <c r="T13" s="245"/>
      <c r="U13" s="195">
        <v>5</v>
      </c>
      <c r="V13" s="195">
        <v>5</v>
      </c>
      <c r="W13" s="195">
        <v>0</v>
      </c>
      <c r="X13" s="195">
        <v>5</v>
      </c>
      <c r="Y13" s="195">
        <v>0</v>
      </c>
      <c r="Z13" s="195">
        <v>2</v>
      </c>
      <c r="AA13" s="195">
        <v>3</v>
      </c>
      <c r="AB13" s="195">
        <v>1</v>
      </c>
      <c r="AC13" s="195">
        <v>2</v>
      </c>
      <c r="AD13" s="195">
        <v>5</v>
      </c>
      <c r="AE13" s="195">
        <v>2</v>
      </c>
      <c r="AF13" s="195">
        <v>4</v>
      </c>
      <c r="AG13" s="195">
        <v>4</v>
      </c>
      <c r="AH13" s="195">
        <v>3</v>
      </c>
      <c r="AI13" s="173">
        <v>1</v>
      </c>
      <c r="AJ13" s="122" t="str">
        <f t="shared" si="1"/>
        <v>5, 3, 7, 8, 4</v>
      </c>
      <c r="AK13" s="201">
        <f t="shared" si="2"/>
        <v>5</v>
      </c>
      <c r="AL13" s="201">
        <f t="shared" si="3"/>
        <v>3</v>
      </c>
      <c r="AM13" s="201">
        <f t="shared" si="4"/>
        <v>7</v>
      </c>
      <c r="AN13" s="201">
        <f t="shared" si="5"/>
        <v>8</v>
      </c>
      <c r="AO13" s="201">
        <f t="shared" si="6"/>
        <v>4</v>
      </c>
    </row>
    <row r="14" spans="1:41" s="193" customFormat="1" ht="18" x14ac:dyDescent="0.25">
      <c r="A14" s="195">
        <f t="shared" si="0"/>
        <v>1025196</v>
      </c>
      <c r="B14" s="195" t="s">
        <v>6074</v>
      </c>
      <c r="C14" s="195" t="s">
        <v>6075</v>
      </c>
      <c r="D14" s="195" t="s">
        <v>27</v>
      </c>
      <c r="E14" s="195" t="s">
        <v>27</v>
      </c>
      <c r="F14" s="195" t="s">
        <v>377</v>
      </c>
      <c r="G14" s="195" t="s">
        <v>669</v>
      </c>
      <c r="H14" s="195" t="s">
        <v>3762</v>
      </c>
      <c r="I14" s="195" t="s">
        <v>53</v>
      </c>
      <c r="J14" s="126" t="s">
        <v>609</v>
      </c>
      <c r="K14" s="195" t="s">
        <v>6337</v>
      </c>
      <c r="L14" s="195" t="s">
        <v>6077</v>
      </c>
      <c r="M14" s="195" t="s">
        <v>6078</v>
      </c>
      <c r="N14" s="244">
        <v>37</v>
      </c>
      <c r="O14" s="245"/>
      <c r="P14" s="244">
        <v>37</v>
      </c>
      <c r="Q14" s="245"/>
      <c r="R14" s="244">
        <v>0</v>
      </c>
      <c r="S14" s="246"/>
      <c r="T14" s="245"/>
      <c r="U14" s="195">
        <v>5</v>
      </c>
      <c r="V14" s="195">
        <v>5</v>
      </c>
      <c r="W14" s="195">
        <v>0</v>
      </c>
      <c r="X14" s="195">
        <v>5</v>
      </c>
      <c r="Y14" s="195">
        <v>0</v>
      </c>
      <c r="Z14" s="195">
        <v>5</v>
      </c>
      <c r="AA14" s="195">
        <v>4</v>
      </c>
      <c r="AB14" s="195">
        <v>4</v>
      </c>
      <c r="AC14" s="195">
        <v>3</v>
      </c>
      <c r="AD14" s="195">
        <v>1</v>
      </c>
      <c r="AE14" s="195">
        <v>4</v>
      </c>
      <c r="AF14" s="195">
        <v>2</v>
      </c>
      <c r="AG14" s="195">
        <v>6</v>
      </c>
      <c r="AH14" s="195">
        <v>4</v>
      </c>
      <c r="AI14" s="173">
        <v>4</v>
      </c>
      <c r="AJ14" s="122" t="str">
        <f t="shared" si="1"/>
        <v>9, 7, 5, 8, 8</v>
      </c>
      <c r="AK14" s="201">
        <f t="shared" si="2"/>
        <v>9</v>
      </c>
      <c r="AL14" s="201">
        <f t="shared" si="3"/>
        <v>7</v>
      </c>
      <c r="AM14" s="201">
        <f t="shared" si="4"/>
        <v>5</v>
      </c>
      <c r="AN14" s="201">
        <f t="shared" si="5"/>
        <v>8</v>
      </c>
      <c r="AO14" s="201">
        <f t="shared" si="6"/>
        <v>8</v>
      </c>
    </row>
    <row r="15" spans="1:41" s="193" customFormat="1" ht="18" x14ac:dyDescent="0.25">
      <c r="A15" s="195">
        <f t="shared" si="0"/>
        <v>1027820</v>
      </c>
      <c r="B15" s="195" t="s">
        <v>6074</v>
      </c>
      <c r="C15" s="195" t="s">
        <v>6075</v>
      </c>
      <c r="D15" s="195" t="s">
        <v>27</v>
      </c>
      <c r="E15" s="195" t="s">
        <v>27</v>
      </c>
      <c r="F15" s="195" t="s">
        <v>377</v>
      </c>
      <c r="G15" s="195" t="s">
        <v>6165</v>
      </c>
      <c r="H15" s="195" t="s">
        <v>3809</v>
      </c>
      <c r="I15" s="195" t="s">
        <v>53</v>
      </c>
      <c r="J15" s="126" t="s">
        <v>6165</v>
      </c>
      <c r="K15" s="195" t="s">
        <v>6337</v>
      </c>
      <c r="L15" s="195" t="s">
        <v>6077</v>
      </c>
      <c r="M15" s="195" t="s">
        <v>6078</v>
      </c>
      <c r="N15" s="244">
        <v>38</v>
      </c>
      <c r="O15" s="245"/>
      <c r="P15" s="244">
        <v>38</v>
      </c>
      <c r="Q15" s="245"/>
      <c r="R15" s="244">
        <v>0</v>
      </c>
      <c r="S15" s="246"/>
      <c r="T15" s="245"/>
      <c r="U15" s="195">
        <v>5</v>
      </c>
      <c r="V15" s="195">
        <v>5</v>
      </c>
      <c r="W15" s="195">
        <v>0</v>
      </c>
      <c r="X15" s="195">
        <v>5</v>
      </c>
      <c r="Y15" s="195">
        <v>0</v>
      </c>
      <c r="Z15" s="195">
        <v>3</v>
      </c>
      <c r="AA15" s="195">
        <v>1</v>
      </c>
      <c r="AB15" s="195">
        <v>8</v>
      </c>
      <c r="AC15" s="195">
        <v>3</v>
      </c>
      <c r="AD15" s="195">
        <v>2</v>
      </c>
      <c r="AE15" s="195">
        <v>6</v>
      </c>
      <c r="AF15" s="195">
        <v>6</v>
      </c>
      <c r="AG15" s="195">
        <v>4</v>
      </c>
      <c r="AH15" s="195">
        <v>3</v>
      </c>
      <c r="AI15" s="173">
        <v>2</v>
      </c>
      <c r="AJ15" s="122" t="str">
        <f t="shared" si="1"/>
        <v>4, 11, 8, 10, 5</v>
      </c>
      <c r="AK15" s="201">
        <f t="shared" si="2"/>
        <v>4</v>
      </c>
      <c r="AL15" s="201">
        <f t="shared" si="3"/>
        <v>11</v>
      </c>
      <c r="AM15" s="201">
        <f t="shared" si="4"/>
        <v>8</v>
      </c>
      <c r="AN15" s="201">
        <f t="shared" si="5"/>
        <v>10</v>
      </c>
      <c r="AO15" s="201">
        <f t="shared" si="6"/>
        <v>5</v>
      </c>
    </row>
    <row r="16" spans="1:41" s="193" customFormat="1" ht="18" x14ac:dyDescent="0.25">
      <c r="A16" s="195">
        <f t="shared" si="0"/>
        <v>1029982</v>
      </c>
      <c r="B16" s="195" t="s">
        <v>6074</v>
      </c>
      <c r="C16" s="195" t="s">
        <v>6075</v>
      </c>
      <c r="D16" s="195" t="s">
        <v>27</v>
      </c>
      <c r="E16" s="195" t="s">
        <v>27</v>
      </c>
      <c r="F16" s="195" t="s">
        <v>377</v>
      </c>
      <c r="G16" s="195" t="s">
        <v>6140</v>
      </c>
      <c r="H16" s="195" t="s">
        <v>3987</v>
      </c>
      <c r="I16" s="195" t="s">
        <v>53</v>
      </c>
      <c r="J16" s="126" t="s">
        <v>6140</v>
      </c>
      <c r="K16" s="195" t="s">
        <v>6337</v>
      </c>
      <c r="L16" s="195" t="s">
        <v>6077</v>
      </c>
      <c r="M16" s="195" t="s">
        <v>6078</v>
      </c>
      <c r="N16" s="244">
        <v>41</v>
      </c>
      <c r="O16" s="245"/>
      <c r="P16" s="244">
        <v>41</v>
      </c>
      <c r="Q16" s="245"/>
      <c r="R16" s="244">
        <v>0</v>
      </c>
      <c r="S16" s="246"/>
      <c r="T16" s="245"/>
      <c r="U16" s="195">
        <v>5</v>
      </c>
      <c r="V16" s="195">
        <v>5</v>
      </c>
      <c r="W16" s="195">
        <v>0</v>
      </c>
      <c r="X16" s="195">
        <v>5</v>
      </c>
      <c r="Y16" s="195">
        <v>0</v>
      </c>
      <c r="Z16" s="195">
        <v>6</v>
      </c>
      <c r="AA16" s="195">
        <v>2</v>
      </c>
      <c r="AB16" s="195">
        <v>4</v>
      </c>
      <c r="AC16" s="195">
        <v>2</v>
      </c>
      <c r="AD16" s="195">
        <v>6</v>
      </c>
      <c r="AE16" s="195">
        <v>3</v>
      </c>
      <c r="AF16" s="195">
        <v>3</v>
      </c>
      <c r="AG16" s="195">
        <v>6</v>
      </c>
      <c r="AH16" s="195">
        <v>7</v>
      </c>
      <c r="AI16" s="173">
        <v>2</v>
      </c>
      <c r="AJ16" s="122" t="str">
        <f t="shared" si="1"/>
        <v>8, 6, 9, 9, 9</v>
      </c>
      <c r="AK16" s="201">
        <f t="shared" si="2"/>
        <v>8</v>
      </c>
      <c r="AL16" s="201">
        <f t="shared" si="3"/>
        <v>6</v>
      </c>
      <c r="AM16" s="201">
        <f t="shared" si="4"/>
        <v>9</v>
      </c>
      <c r="AN16" s="201">
        <f t="shared" si="5"/>
        <v>9</v>
      </c>
      <c r="AO16" s="201">
        <f t="shared" si="6"/>
        <v>9</v>
      </c>
    </row>
    <row r="17" spans="1:41" s="193" customFormat="1" ht="18" x14ac:dyDescent="0.25">
      <c r="A17" s="195">
        <f t="shared" si="0"/>
        <v>1385061</v>
      </c>
      <c r="B17" s="195" t="s">
        <v>6074</v>
      </c>
      <c r="C17" s="195" t="s">
        <v>6075</v>
      </c>
      <c r="D17" s="195" t="s">
        <v>27</v>
      </c>
      <c r="E17" s="195" t="s">
        <v>27</v>
      </c>
      <c r="F17" s="195" t="s">
        <v>377</v>
      </c>
      <c r="G17" s="195" t="s">
        <v>6086</v>
      </c>
      <c r="H17" s="195" t="s">
        <v>5686</v>
      </c>
      <c r="I17" s="195" t="s">
        <v>53</v>
      </c>
      <c r="J17" s="126" t="s">
        <v>6164</v>
      </c>
      <c r="K17" s="195" t="s">
        <v>6337</v>
      </c>
      <c r="L17" s="195" t="s">
        <v>6077</v>
      </c>
      <c r="M17" s="195" t="s">
        <v>6078</v>
      </c>
      <c r="N17" s="244">
        <v>35</v>
      </c>
      <c r="O17" s="245"/>
      <c r="P17" s="244">
        <v>35</v>
      </c>
      <c r="Q17" s="245"/>
      <c r="R17" s="244">
        <v>0</v>
      </c>
      <c r="S17" s="246"/>
      <c r="T17" s="245"/>
      <c r="U17" s="195">
        <v>5</v>
      </c>
      <c r="V17" s="195">
        <v>5</v>
      </c>
      <c r="W17" s="195">
        <v>0</v>
      </c>
      <c r="X17" s="195">
        <v>5</v>
      </c>
      <c r="Y17" s="195">
        <v>0</v>
      </c>
      <c r="Z17" s="195">
        <v>6</v>
      </c>
      <c r="AA17" s="195">
        <v>1</v>
      </c>
      <c r="AB17" s="195">
        <v>2</v>
      </c>
      <c r="AC17" s="195">
        <v>2</v>
      </c>
      <c r="AD17" s="195">
        <v>4</v>
      </c>
      <c r="AE17" s="195">
        <v>4</v>
      </c>
      <c r="AF17" s="195">
        <v>4</v>
      </c>
      <c r="AG17" s="195">
        <v>1</v>
      </c>
      <c r="AH17" s="195">
        <v>5</v>
      </c>
      <c r="AI17" s="173">
        <v>6</v>
      </c>
      <c r="AJ17" s="122" t="str">
        <f t="shared" si="1"/>
        <v>7, 4, 8, 5, 11</v>
      </c>
      <c r="AK17" s="201">
        <f t="shared" si="2"/>
        <v>7</v>
      </c>
      <c r="AL17" s="201">
        <f t="shared" si="3"/>
        <v>4</v>
      </c>
      <c r="AM17" s="201">
        <f t="shared" si="4"/>
        <v>8</v>
      </c>
      <c r="AN17" s="201">
        <f t="shared" si="5"/>
        <v>5</v>
      </c>
      <c r="AO17" s="201">
        <f t="shared" si="6"/>
        <v>11</v>
      </c>
    </row>
    <row r="18" spans="1:41" s="193" customFormat="1" ht="18" x14ac:dyDescent="0.25">
      <c r="A18" s="195">
        <f t="shared" si="0"/>
        <v>1260124</v>
      </c>
      <c r="B18" s="195" t="s">
        <v>6074</v>
      </c>
      <c r="C18" s="195" t="s">
        <v>6075</v>
      </c>
      <c r="D18" s="195" t="s">
        <v>27</v>
      </c>
      <c r="E18" s="195" t="s">
        <v>27</v>
      </c>
      <c r="F18" s="195" t="s">
        <v>377</v>
      </c>
      <c r="G18" s="195" t="s">
        <v>6085</v>
      </c>
      <c r="H18" s="195" t="s">
        <v>3963</v>
      </c>
      <c r="I18" s="195" t="s">
        <v>53</v>
      </c>
      <c r="J18" s="126" t="s">
        <v>6163</v>
      </c>
      <c r="K18" s="195" t="s">
        <v>6337</v>
      </c>
      <c r="L18" s="195" t="s">
        <v>6077</v>
      </c>
      <c r="M18" s="195" t="s">
        <v>6078</v>
      </c>
      <c r="N18" s="244">
        <v>15</v>
      </c>
      <c r="O18" s="245"/>
      <c r="P18" s="244">
        <v>15</v>
      </c>
      <c r="Q18" s="245"/>
      <c r="R18" s="244">
        <v>0</v>
      </c>
      <c r="S18" s="246"/>
      <c r="T18" s="245"/>
      <c r="U18" s="195">
        <v>5</v>
      </c>
      <c r="V18" s="195">
        <v>5</v>
      </c>
      <c r="W18" s="195">
        <v>0</v>
      </c>
      <c r="X18" s="195">
        <v>5</v>
      </c>
      <c r="Y18" s="195">
        <v>0</v>
      </c>
      <c r="Z18" s="195">
        <v>1</v>
      </c>
      <c r="AA18" s="195">
        <v>1</v>
      </c>
      <c r="AB18" s="195">
        <v>1</v>
      </c>
      <c r="AC18" s="195">
        <v>3</v>
      </c>
      <c r="AD18" s="195">
        <v>1</v>
      </c>
      <c r="AE18" s="195">
        <v>1</v>
      </c>
      <c r="AF18" s="195">
        <v>3</v>
      </c>
      <c r="AG18" s="195">
        <v>1</v>
      </c>
      <c r="AH18" s="195">
        <v>1</v>
      </c>
      <c r="AI18" s="173">
        <v>2</v>
      </c>
      <c r="AJ18" s="122" t="str">
        <f t="shared" si="1"/>
        <v>2, 4, 2, 4, 3</v>
      </c>
      <c r="AK18" s="201">
        <f t="shared" si="2"/>
        <v>2</v>
      </c>
      <c r="AL18" s="201">
        <f t="shared" si="3"/>
        <v>4</v>
      </c>
      <c r="AM18" s="201">
        <f t="shared" si="4"/>
        <v>2</v>
      </c>
      <c r="AN18" s="201">
        <f t="shared" si="5"/>
        <v>4</v>
      </c>
      <c r="AO18" s="201">
        <f t="shared" si="6"/>
        <v>3</v>
      </c>
    </row>
    <row r="19" spans="1:41" s="193" customFormat="1" ht="18" x14ac:dyDescent="0.25">
      <c r="A19" s="195">
        <f t="shared" si="0"/>
        <v>240341</v>
      </c>
      <c r="B19" s="195" t="s">
        <v>6074</v>
      </c>
      <c r="C19" s="195" t="s">
        <v>6075</v>
      </c>
      <c r="D19" s="195" t="s">
        <v>27</v>
      </c>
      <c r="E19" s="195" t="s">
        <v>27</v>
      </c>
      <c r="F19" s="195" t="s">
        <v>377</v>
      </c>
      <c r="G19" s="195" t="s">
        <v>377</v>
      </c>
      <c r="H19" s="195" t="s">
        <v>3617</v>
      </c>
      <c r="I19" s="195" t="s">
        <v>53</v>
      </c>
      <c r="J19" s="126" t="s">
        <v>6159</v>
      </c>
      <c r="K19" s="195" t="s">
        <v>6337</v>
      </c>
      <c r="L19" s="195" t="s">
        <v>6077</v>
      </c>
      <c r="M19" s="195" t="s">
        <v>6078</v>
      </c>
      <c r="N19" s="244">
        <v>366</v>
      </c>
      <c r="O19" s="245"/>
      <c r="P19" s="244">
        <v>364</v>
      </c>
      <c r="Q19" s="245"/>
      <c r="R19" s="244">
        <v>2</v>
      </c>
      <c r="S19" s="246"/>
      <c r="T19" s="245"/>
      <c r="U19" s="195">
        <v>5</v>
      </c>
      <c r="V19" s="195">
        <v>20</v>
      </c>
      <c r="W19" s="195">
        <v>0</v>
      </c>
      <c r="X19" s="195">
        <v>20</v>
      </c>
      <c r="Y19" s="195">
        <v>0</v>
      </c>
      <c r="Z19" s="195">
        <v>44</v>
      </c>
      <c r="AA19" s="195">
        <v>41</v>
      </c>
      <c r="AB19" s="195">
        <v>48</v>
      </c>
      <c r="AC19" s="195">
        <v>30</v>
      </c>
      <c r="AD19" s="195">
        <v>28</v>
      </c>
      <c r="AE19" s="195">
        <v>39</v>
      </c>
      <c r="AF19" s="195">
        <v>34</v>
      </c>
      <c r="AG19" s="195">
        <v>32</v>
      </c>
      <c r="AH19" s="195">
        <v>36</v>
      </c>
      <c r="AI19" s="173">
        <v>34</v>
      </c>
      <c r="AJ19" s="122" t="str">
        <f t="shared" si="1"/>
        <v>85, 78, 67, 66, 70</v>
      </c>
      <c r="AK19" s="201">
        <f t="shared" si="2"/>
        <v>85</v>
      </c>
      <c r="AL19" s="201">
        <f t="shared" si="3"/>
        <v>78</v>
      </c>
      <c r="AM19" s="201">
        <f t="shared" si="4"/>
        <v>67</v>
      </c>
      <c r="AN19" s="201">
        <f t="shared" si="5"/>
        <v>66</v>
      </c>
      <c r="AO19" s="201">
        <f t="shared" si="6"/>
        <v>70</v>
      </c>
    </row>
    <row r="20" spans="1:41" s="193" customFormat="1" ht="18" x14ac:dyDescent="0.25">
      <c r="A20" s="195">
        <f t="shared" si="0"/>
        <v>1572544</v>
      </c>
      <c r="B20" s="195" t="s">
        <v>6074</v>
      </c>
      <c r="C20" s="195" t="s">
        <v>6075</v>
      </c>
      <c r="D20" s="195" t="s">
        <v>27</v>
      </c>
      <c r="E20" s="195" t="s">
        <v>27</v>
      </c>
      <c r="F20" s="195" t="s">
        <v>377</v>
      </c>
      <c r="G20" s="195" t="s">
        <v>6112</v>
      </c>
      <c r="H20" s="195" t="s">
        <v>3786</v>
      </c>
      <c r="I20" s="195" t="s">
        <v>53</v>
      </c>
      <c r="J20" s="126" t="s">
        <v>6166</v>
      </c>
      <c r="K20" s="195" t="s">
        <v>6337</v>
      </c>
      <c r="L20" s="195" t="s">
        <v>6077</v>
      </c>
      <c r="M20" s="195" t="s">
        <v>6078</v>
      </c>
      <c r="N20" s="244">
        <v>8</v>
      </c>
      <c r="O20" s="245"/>
      <c r="P20" s="244">
        <v>8</v>
      </c>
      <c r="Q20" s="245"/>
      <c r="R20" s="244">
        <v>0</v>
      </c>
      <c r="S20" s="246"/>
      <c r="T20" s="245"/>
      <c r="U20" s="195">
        <v>5</v>
      </c>
      <c r="V20" s="195">
        <v>4</v>
      </c>
      <c r="W20" s="195">
        <v>0</v>
      </c>
      <c r="X20" s="195">
        <v>4</v>
      </c>
      <c r="Y20" s="195">
        <v>0</v>
      </c>
      <c r="Z20" s="195">
        <v>1</v>
      </c>
      <c r="AA20" s="195">
        <v>1</v>
      </c>
      <c r="AB20" s="195">
        <v>1</v>
      </c>
      <c r="AC20" s="195">
        <v>3</v>
      </c>
      <c r="AD20" s="195">
        <v>0</v>
      </c>
      <c r="AE20" s="195">
        <v>0</v>
      </c>
      <c r="AF20" s="195">
        <v>1</v>
      </c>
      <c r="AG20" s="195">
        <v>0</v>
      </c>
      <c r="AH20" s="195">
        <v>1</v>
      </c>
      <c r="AI20" s="173">
        <v>0</v>
      </c>
      <c r="AJ20" s="122" t="str">
        <f t="shared" si="1"/>
        <v>2, 4, 0, 1, 1</v>
      </c>
      <c r="AK20" s="201">
        <f t="shared" si="2"/>
        <v>2</v>
      </c>
      <c r="AL20" s="201">
        <f t="shared" si="3"/>
        <v>4</v>
      </c>
      <c r="AM20" s="201">
        <f t="shared" si="4"/>
        <v>0</v>
      </c>
      <c r="AN20" s="201">
        <f t="shared" si="5"/>
        <v>1</v>
      </c>
      <c r="AO20" s="201">
        <f t="shared" si="6"/>
        <v>1</v>
      </c>
    </row>
    <row r="21" spans="1:41" s="193" customFormat="1" ht="18" x14ac:dyDescent="0.25">
      <c r="A21" s="195">
        <f t="shared" si="0"/>
        <v>1541887</v>
      </c>
      <c r="B21" s="195" t="s">
        <v>6074</v>
      </c>
      <c r="C21" s="195" t="s">
        <v>6075</v>
      </c>
      <c r="D21" s="195" t="s">
        <v>27</v>
      </c>
      <c r="E21" s="195" t="s">
        <v>27</v>
      </c>
      <c r="F21" s="195" t="s">
        <v>377</v>
      </c>
      <c r="G21" s="195" t="s">
        <v>6100</v>
      </c>
      <c r="H21" s="195" t="s">
        <v>6171</v>
      </c>
      <c r="I21" s="195" t="s">
        <v>53</v>
      </c>
      <c r="J21" s="126" t="s">
        <v>6172</v>
      </c>
      <c r="K21" s="195" t="s">
        <v>6337</v>
      </c>
      <c r="L21" s="195" t="s">
        <v>6077</v>
      </c>
      <c r="M21" s="195" t="s">
        <v>6170</v>
      </c>
      <c r="N21" s="244">
        <v>43</v>
      </c>
      <c r="O21" s="245"/>
      <c r="P21" s="244">
        <v>43</v>
      </c>
      <c r="Q21" s="245"/>
      <c r="R21" s="244">
        <v>0</v>
      </c>
      <c r="S21" s="246"/>
      <c r="T21" s="245"/>
      <c r="U21" s="195">
        <v>5</v>
      </c>
      <c r="V21" s="195">
        <v>5</v>
      </c>
      <c r="W21" s="195">
        <v>0</v>
      </c>
      <c r="X21" s="195">
        <v>5</v>
      </c>
      <c r="Y21" s="195">
        <v>0</v>
      </c>
      <c r="Z21" s="195">
        <v>1</v>
      </c>
      <c r="AA21" s="195">
        <v>4</v>
      </c>
      <c r="AB21" s="195">
        <v>3</v>
      </c>
      <c r="AC21" s="195">
        <v>1</v>
      </c>
      <c r="AD21" s="195">
        <v>3</v>
      </c>
      <c r="AE21" s="195">
        <v>7</v>
      </c>
      <c r="AF21" s="195">
        <v>5</v>
      </c>
      <c r="AG21" s="195">
        <v>7</v>
      </c>
      <c r="AH21" s="195">
        <v>10</v>
      </c>
      <c r="AI21" s="173">
        <v>2</v>
      </c>
      <c r="AJ21" s="122" t="str">
        <f t="shared" si="1"/>
        <v>5, 4, 10, 12, 12</v>
      </c>
      <c r="AK21" s="201">
        <f t="shared" si="2"/>
        <v>5</v>
      </c>
      <c r="AL21" s="201">
        <f t="shared" si="3"/>
        <v>4</v>
      </c>
      <c r="AM21" s="201">
        <f t="shared" si="4"/>
        <v>10</v>
      </c>
      <c r="AN21" s="201">
        <f t="shared" si="5"/>
        <v>12</v>
      </c>
      <c r="AO21" s="201">
        <f t="shared" si="6"/>
        <v>12</v>
      </c>
    </row>
    <row r="22" spans="1:41" s="193" customFormat="1" ht="18" x14ac:dyDescent="0.25">
      <c r="A22" s="195">
        <f t="shared" si="0"/>
        <v>1418169</v>
      </c>
      <c r="B22" s="195" t="s">
        <v>6074</v>
      </c>
      <c r="C22" s="195" t="s">
        <v>6075</v>
      </c>
      <c r="D22" s="195" t="s">
        <v>27</v>
      </c>
      <c r="E22" s="195" t="s">
        <v>27</v>
      </c>
      <c r="F22" s="195" t="s">
        <v>377</v>
      </c>
      <c r="G22" s="195" t="s">
        <v>377</v>
      </c>
      <c r="H22" s="195" t="s">
        <v>6168</v>
      </c>
      <c r="I22" s="195" t="s">
        <v>53</v>
      </c>
      <c r="J22" s="126" t="s">
        <v>6169</v>
      </c>
      <c r="K22" s="195" t="s">
        <v>6337</v>
      </c>
      <c r="L22" s="195" t="s">
        <v>6077</v>
      </c>
      <c r="M22" s="195" t="s">
        <v>6170</v>
      </c>
      <c r="N22" s="244">
        <v>128</v>
      </c>
      <c r="O22" s="245"/>
      <c r="P22" s="244">
        <v>128</v>
      </c>
      <c r="Q22" s="245"/>
      <c r="R22" s="244">
        <v>0</v>
      </c>
      <c r="S22" s="246"/>
      <c r="T22" s="245"/>
      <c r="U22" s="195">
        <v>5</v>
      </c>
      <c r="V22" s="195">
        <v>5</v>
      </c>
      <c r="W22" s="195">
        <v>0</v>
      </c>
      <c r="X22" s="195">
        <v>5</v>
      </c>
      <c r="Y22" s="195">
        <v>0</v>
      </c>
      <c r="Z22" s="195">
        <v>12</v>
      </c>
      <c r="AA22" s="195">
        <v>12</v>
      </c>
      <c r="AB22" s="195">
        <v>14</v>
      </c>
      <c r="AC22" s="195">
        <v>11</v>
      </c>
      <c r="AD22" s="195">
        <v>12</v>
      </c>
      <c r="AE22" s="195">
        <v>14</v>
      </c>
      <c r="AF22" s="195">
        <v>11</v>
      </c>
      <c r="AG22" s="195">
        <v>13</v>
      </c>
      <c r="AH22" s="195">
        <v>21</v>
      </c>
      <c r="AI22" s="173">
        <v>8</v>
      </c>
      <c r="AJ22" s="122" t="str">
        <f t="shared" si="1"/>
        <v>24, 25, 26, 24, 29</v>
      </c>
      <c r="AK22" s="201">
        <f t="shared" si="2"/>
        <v>24</v>
      </c>
      <c r="AL22" s="201">
        <f t="shared" si="3"/>
        <v>25</v>
      </c>
      <c r="AM22" s="201">
        <f t="shared" si="4"/>
        <v>26</v>
      </c>
      <c r="AN22" s="201">
        <f t="shared" si="5"/>
        <v>24</v>
      </c>
      <c r="AO22" s="201">
        <f t="shared" si="6"/>
        <v>29</v>
      </c>
    </row>
    <row r="23" spans="1:41" s="193" customFormat="1" ht="18" x14ac:dyDescent="0.25">
      <c r="A23" s="195">
        <f t="shared" si="0"/>
        <v>1025394</v>
      </c>
      <c r="B23" s="195" t="s">
        <v>6074</v>
      </c>
      <c r="C23" s="195" t="s">
        <v>6075</v>
      </c>
      <c r="D23" s="195" t="s">
        <v>27</v>
      </c>
      <c r="E23" s="195" t="s">
        <v>27</v>
      </c>
      <c r="F23" s="195" t="s">
        <v>392</v>
      </c>
      <c r="G23" s="195" t="s">
        <v>6116</v>
      </c>
      <c r="H23" s="195" t="s">
        <v>4243</v>
      </c>
      <c r="I23" s="195" t="s">
        <v>53</v>
      </c>
      <c r="J23" s="126" t="s">
        <v>6116</v>
      </c>
      <c r="K23" s="195" t="s">
        <v>6337</v>
      </c>
      <c r="L23" s="195" t="s">
        <v>6077</v>
      </c>
      <c r="M23" s="195" t="s">
        <v>6078</v>
      </c>
      <c r="N23" s="244">
        <v>132</v>
      </c>
      <c r="O23" s="245"/>
      <c r="P23" s="244">
        <v>132</v>
      </c>
      <c r="Q23" s="245"/>
      <c r="R23" s="244">
        <v>0</v>
      </c>
      <c r="S23" s="246"/>
      <c r="T23" s="245"/>
      <c r="U23" s="195">
        <v>5</v>
      </c>
      <c r="V23" s="195">
        <v>8</v>
      </c>
      <c r="W23" s="195">
        <v>0</v>
      </c>
      <c r="X23" s="195">
        <v>8</v>
      </c>
      <c r="Y23" s="195">
        <v>0</v>
      </c>
      <c r="Z23" s="195">
        <v>11</v>
      </c>
      <c r="AA23" s="195">
        <v>10</v>
      </c>
      <c r="AB23" s="195">
        <v>11</v>
      </c>
      <c r="AC23" s="195">
        <v>10</v>
      </c>
      <c r="AD23" s="195">
        <v>17</v>
      </c>
      <c r="AE23" s="195">
        <v>10</v>
      </c>
      <c r="AF23" s="195">
        <v>20</v>
      </c>
      <c r="AG23" s="195">
        <v>13</v>
      </c>
      <c r="AH23" s="195">
        <v>11</v>
      </c>
      <c r="AI23" s="173">
        <v>19</v>
      </c>
      <c r="AJ23" s="122" t="str">
        <f t="shared" si="1"/>
        <v>21, 21, 27, 33, 30</v>
      </c>
      <c r="AK23" s="201">
        <f t="shared" si="2"/>
        <v>21</v>
      </c>
      <c r="AL23" s="201">
        <f t="shared" si="3"/>
        <v>21</v>
      </c>
      <c r="AM23" s="201">
        <f t="shared" si="4"/>
        <v>27</v>
      </c>
      <c r="AN23" s="201">
        <f t="shared" si="5"/>
        <v>33</v>
      </c>
      <c r="AO23" s="201">
        <f t="shared" si="6"/>
        <v>30</v>
      </c>
    </row>
    <row r="24" spans="1:41" s="193" customFormat="1" ht="18" x14ac:dyDescent="0.25">
      <c r="A24" s="195">
        <f t="shared" si="0"/>
        <v>631135</v>
      </c>
      <c r="B24" s="195" t="s">
        <v>6074</v>
      </c>
      <c r="C24" s="195" t="s">
        <v>6075</v>
      </c>
      <c r="D24" s="195" t="s">
        <v>27</v>
      </c>
      <c r="E24" s="195" t="s">
        <v>27</v>
      </c>
      <c r="F24" s="195" t="s">
        <v>392</v>
      </c>
      <c r="G24" s="195" t="s">
        <v>392</v>
      </c>
      <c r="H24" s="195" t="s">
        <v>4190</v>
      </c>
      <c r="I24" s="195" t="s">
        <v>53</v>
      </c>
      <c r="J24" s="126" t="s">
        <v>6173</v>
      </c>
      <c r="K24" s="195" t="s">
        <v>6337</v>
      </c>
      <c r="L24" s="195" t="s">
        <v>6077</v>
      </c>
      <c r="M24" s="195" t="s">
        <v>6078</v>
      </c>
      <c r="N24" s="244">
        <v>158</v>
      </c>
      <c r="O24" s="245"/>
      <c r="P24" s="244">
        <v>144</v>
      </c>
      <c r="Q24" s="245"/>
      <c r="R24" s="244">
        <v>14</v>
      </c>
      <c r="S24" s="246"/>
      <c r="T24" s="245"/>
      <c r="U24" s="195">
        <v>5</v>
      </c>
      <c r="V24" s="195">
        <v>10</v>
      </c>
      <c r="W24" s="195">
        <v>1</v>
      </c>
      <c r="X24" s="195">
        <v>9</v>
      </c>
      <c r="Y24" s="195">
        <v>0</v>
      </c>
      <c r="Z24" s="195">
        <v>14</v>
      </c>
      <c r="AA24" s="195">
        <v>12</v>
      </c>
      <c r="AB24" s="195">
        <v>8</v>
      </c>
      <c r="AC24" s="195">
        <v>16</v>
      </c>
      <c r="AD24" s="195">
        <v>10</v>
      </c>
      <c r="AE24" s="195">
        <v>20</v>
      </c>
      <c r="AF24" s="195">
        <v>22</v>
      </c>
      <c r="AG24" s="195">
        <v>17</v>
      </c>
      <c r="AH24" s="195">
        <v>21</v>
      </c>
      <c r="AI24" s="173">
        <v>18</v>
      </c>
      <c r="AJ24" s="122" t="str">
        <f t="shared" si="1"/>
        <v>26, 24, 30, 39, 39</v>
      </c>
      <c r="AK24" s="201">
        <f t="shared" si="2"/>
        <v>26</v>
      </c>
      <c r="AL24" s="201">
        <f t="shared" si="3"/>
        <v>24</v>
      </c>
      <c r="AM24" s="201">
        <f t="shared" si="4"/>
        <v>30</v>
      </c>
      <c r="AN24" s="201">
        <f t="shared" si="5"/>
        <v>39</v>
      </c>
      <c r="AO24" s="201">
        <f t="shared" si="6"/>
        <v>39</v>
      </c>
    </row>
    <row r="25" spans="1:41" s="193" customFormat="1" ht="18" x14ac:dyDescent="0.25">
      <c r="A25" s="195">
        <f t="shared" si="0"/>
        <v>507533</v>
      </c>
      <c r="B25" s="195" t="s">
        <v>6074</v>
      </c>
      <c r="C25" s="195" t="s">
        <v>6075</v>
      </c>
      <c r="D25" s="195" t="s">
        <v>27</v>
      </c>
      <c r="E25" s="195" t="s">
        <v>27</v>
      </c>
      <c r="F25" s="195" t="s">
        <v>400</v>
      </c>
      <c r="G25" s="195" t="s">
        <v>400</v>
      </c>
      <c r="H25" s="195" t="s">
        <v>4347</v>
      </c>
      <c r="I25" s="195" t="s">
        <v>53</v>
      </c>
      <c r="J25" s="126" t="s">
        <v>6223</v>
      </c>
      <c r="K25" s="195" t="s">
        <v>6337</v>
      </c>
      <c r="L25" s="195" t="s">
        <v>6077</v>
      </c>
      <c r="M25" s="195" t="s">
        <v>6078</v>
      </c>
      <c r="N25" s="244">
        <v>212</v>
      </c>
      <c r="O25" s="245"/>
      <c r="P25" s="244">
        <v>209</v>
      </c>
      <c r="Q25" s="245"/>
      <c r="R25" s="244">
        <v>3</v>
      </c>
      <c r="S25" s="246"/>
      <c r="T25" s="245"/>
      <c r="U25" s="195">
        <v>5</v>
      </c>
      <c r="V25" s="195">
        <v>14</v>
      </c>
      <c r="W25" s="195">
        <v>0</v>
      </c>
      <c r="X25" s="195">
        <v>14</v>
      </c>
      <c r="Y25" s="195">
        <v>0</v>
      </c>
      <c r="Z25" s="195">
        <v>18</v>
      </c>
      <c r="AA25" s="195">
        <v>16</v>
      </c>
      <c r="AB25" s="195">
        <v>22</v>
      </c>
      <c r="AC25" s="195">
        <v>22</v>
      </c>
      <c r="AD25" s="195">
        <v>28</v>
      </c>
      <c r="AE25" s="195">
        <v>23</v>
      </c>
      <c r="AF25" s="195">
        <v>21</v>
      </c>
      <c r="AG25" s="195">
        <v>22</v>
      </c>
      <c r="AH25" s="195">
        <v>22</v>
      </c>
      <c r="AI25" s="173">
        <v>18</v>
      </c>
      <c r="AJ25" s="122" t="str">
        <f t="shared" si="1"/>
        <v>34, 44, 51, 43, 40</v>
      </c>
      <c r="AK25" s="201">
        <f t="shared" si="2"/>
        <v>34</v>
      </c>
      <c r="AL25" s="201">
        <f t="shared" si="3"/>
        <v>44</v>
      </c>
      <c r="AM25" s="201">
        <f t="shared" si="4"/>
        <v>51</v>
      </c>
      <c r="AN25" s="201">
        <f t="shared" si="5"/>
        <v>43</v>
      </c>
      <c r="AO25" s="201">
        <f t="shared" si="6"/>
        <v>40</v>
      </c>
    </row>
    <row r="26" spans="1:41" s="193" customFormat="1" ht="18" x14ac:dyDescent="0.25">
      <c r="A26" s="195">
        <f t="shared" si="0"/>
        <v>1376938</v>
      </c>
      <c r="B26" s="195" t="s">
        <v>6074</v>
      </c>
      <c r="C26" s="195" t="s">
        <v>6075</v>
      </c>
      <c r="D26" s="195" t="s">
        <v>27</v>
      </c>
      <c r="E26" s="195" t="s">
        <v>27</v>
      </c>
      <c r="F26" s="195" t="s">
        <v>400</v>
      </c>
      <c r="G26" s="195" t="s">
        <v>20910</v>
      </c>
      <c r="H26" s="195" t="s">
        <v>5779</v>
      </c>
      <c r="I26" s="195" t="s">
        <v>53</v>
      </c>
      <c r="J26" s="126" t="s">
        <v>6220</v>
      </c>
      <c r="K26" s="195" t="s">
        <v>6337</v>
      </c>
      <c r="L26" s="195" t="s">
        <v>6077</v>
      </c>
      <c r="M26" s="195" t="s">
        <v>6221</v>
      </c>
      <c r="N26" s="244">
        <v>89</v>
      </c>
      <c r="O26" s="245"/>
      <c r="P26" s="244">
        <v>89</v>
      </c>
      <c r="Q26" s="245"/>
      <c r="R26" s="244">
        <v>0</v>
      </c>
      <c r="S26" s="246"/>
      <c r="T26" s="245"/>
      <c r="U26" s="195">
        <v>5</v>
      </c>
      <c r="V26" s="195">
        <v>5</v>
      </c>
      <c r="W26" s="195">
        <v>0</v>
      </c>
      <c r="X26" s="195">
        <v>5</v>
      </c>
      <c r="Y26" s="195">
        <v>0</v>
      </c>
      <c r="Z26" s="195">
        <v>12</v>
      </c>
      <c r="AA26" s="195">
        <v>5</v>
      </c>
      <c r="AB26" s="195">
        <v>7</v>
      </c>
      <c r="AC26" s="195">
        <v>11</v>
      </c>
      <c r="AD26" s="195">
        <v>10</v>
      </c>
      <c r="AE26" s="195">
        <v>8</v>
      </c>
      <c r="AF26" s="195">
        <v>12</v>
      </c>
      <c r="AG26" s="195">
        <v>6</v>
      </c>
      <c r="AH26" s="195">
        <v>11</v>
      </c>
      <c r="AI26" s="173">
        <v>7</v>
      </c>
      <c r="AJ26" s="122" t="str">
        <f t="shared" si="1"/>
        <v>17, 18, 18, 18, 18</v>
      </c>
      <c r="AK26" s="201">
        <f t="shared" si="2"/>
        <v>17</v>
      </c>
      <c r="AL26" s="201">
        <f t="shared" si="3"/>
        <v>18</v>
      </c>
      <c r="AM26" s="201">
        <f t="shared" si="4"/>
        <v>18</v>
      </c>
      <c r="AN26" s="201">
        <f t="shared" si="5"/>
        <v>18</v>
      </c>
      <c r="AO26" s="201">
        <f t="shared" si="6"/>
        <v>18</v>
      </c>
    </row>
    <row r="27" spans="1:41" s="193" customFormat="1" ht="18" x14ac:dyDescent="0.25">
      <c r="A27" s="195">
        <f t="shared" si="0"/>
        <v>1564608</v>
      </c>
      <c r="B27" s="195" t="s">
        <v>6074</v>
      </c>
      <c r="C27" s="195" t="s">
        <v>6075</v>
      </c>
      <c r="D27" s="195" t="s">
        <v>27</v>
      </c>
      <c r="E27" s="195" t="s">
        <v>27</v>
      </c>
      <c r="F27" s="195" t="s">
        <v>400</v>
      </c>
      <c r="G27" s="195" t="s">
        <v>6131</v>
      </c>
      <c r="H27" s="195" t="s">
        <v>5803</v>
      </c>
      <c r="I27" s="195" t="s">
        <v>53</v>
      </c>
      <c r="J27" s="126" t="s">
        <v>6222</v>
      </c>
      <c r="K27" s="195" t="s">
        <v>6337</v>
      </c>
      <c r="L27" s="195" t="s">
        <v>6077</v>
      </c>
      <c r="M27" s="195" t="s">
        <v>6078</v>
      </c>
      <c r="N27" s="244">
        <v>101</v>
      </c>
      <c r="O27" s="245"/>
      <c r="P27" s="244">
        <v>101</v>
      </c>
      <c r="Q27" s="245"/>
      <c r="R27" s="244">
        <v>0</v>
      </c>
      <c r="S27" s="246"/>
      <c r="T27" s="245"/>
      <c r="U27" s="195">
        <v>5</v>
      </c>
      <c r="V27" s="195">
        <v>5</v>
      </c>
      <c r="W27" s="195">
        <v>0</v>
      </c>
      <c r="X27" s="195">
        <v>5</v>
      </c>
      <c r="Y27" s="195">
        <v>0</v>
      </c>
      <c r="Z27" s="195">
        <v>11</v>
      </c>
      <c r="AA27" s="195">
        <v>4</v>
      </c>
      <c r="AB27" s="195">
        <v>12</v>
      </c>
      <c r="AC27" s="195">
        <v>12</v>
      </c>
      <c r="AD27" s="195">
        <v>9</v>
      </c>
      <c r="AE27" s="195">
        <v>15</v>
      </c>
      <c r="AF27" s="195">
        <v>9</v>
      </c>
      <c r="AG27" s="195">
        <v>9</v>
      </c>
      <c r="AH27" s="195">
        <v>10</v>
      </c>
      <c r="AI27" s="173">
        <v>10</v>
      </c>
      <c r="AJ27" s="122" t="str">
        <f t="shared" si="1"/>
        <v>15, 24, 24, 18, 20</v>
      </c>
      <c r="AK27" s="201">
        <f t="shared" si="2"/>
        <v>15</v>
      </c>
      <c r="AL27" s="201">
        <f t="shared" si="3"/>
        <v>24</v>
      </c>
      <c r="AM27" s="201">
        <f t="shared" si="4"/>
        <v>24</v>
      </c>
      <c r="AN27" s="201">
        <f t="shared" si="5"/>
        <v>18</v>
      </c>
      <c r="AO27" s="201">
        <f t="shared" si="6"/>
        <v>20</v>
      </c>
    </row>
    <row r="28" spans="1:41" s="193" customFormat="1" ht="18" x14ac:dyDescent="0.25">
      <c r="A28" s="195">
        <f t="shared" si="0"/>
        <v>239723</v>
      </c>
      <c r="B28" s="195" t="s">
        <v>6074</v>
      </c>
      <c r="C28" s="195" t="s">
        <v>6075</v>
      </c>
      <c r="D28" s="195" t="s">
        <v>27</v>
      </c>
      <c r="E28" s="195" t="s">
        <v>27</v>
      </c>
      <c r="F28" s="195" t="s">
        <v>415</v>
      </c>
      <c r="G28" s="195" t="s">
        <v>6082</v>
      </c>
      <c r="H28" s="195" t="s">
        <v>4629</v>
      </c>
      <c r="I28" s="195" t="s">
        <v>53</v>
      </c>
      <c r="J28" s="126" t="s">
        <v>6154</v>
      </c>
      <c r="K28" s="195" t="s">
        <v>6337</v>
      </c>
      <c r="L28" s="195" t="s">
        <v>6077</v>
      </c>
      <c r="M28" s="195" t="s">
        <v>6078</v>
      </c>
      <c r="N28" s="244">
        <v>80</v>
      </c>
      <c r="O28" s="245"/>
      <c r="P28" s="244">
        <v>79</v>
      </c>
      <c r="Q28" s="245"/>
      <c r="R28" s="244">
        <v>1</v>
      </c>
      <c r="S28" s="246"/>
      <c r="T28" s="245"/>
      <c r="U28" s="195">
        <v>5</v>
      </c>
      <c r="V28" s="195">
        <v>6</v>
      </c>
      <c r="W28" s="195">
        <v>0</v>
      </c>
      <c r="X28" s="195">
        <v>6</v>
      </c>
      <c r="Y28" s="195">
        <v>0</v>
      </c>
      <c r="Z28" s="195">
        <v>8</v>
      </c>
      <c r="AA28" s="195">
        <v>6</v>
      </c>
      <c r="AB28" s="195">
        <v>6</v>
      </c>
      <c r="AC28" s="195">
        <v>15</v>
      </c>
      <c r="AD28" s="195">
        <v>4</v>
      </c>
      <c r="AE28" s="195">
        <v>5</v>
      </c>
      <c r="AF28" s="195">
        <v>6</v>
      </c>
      <c r="AG28" s="195">
        <v>4</v>
      </c>
      <c r="AH28" s="195">
        <v>16</v>
      </c>
      <c r="AI28" s="173">
        <v>10</v>
      </c>
      <c r="AJ28" s="122" t="str">
        <f t="shared" si="1"/>
        <v>14, 21, 9, 10, 26</v>
      </c>
      <c r="AK28" s="201">
        <f t="shared" si="2"/>
        <v>14</v>
      </c>
      <c r="AL28" s="201">
        <f t="shared" si="3"/>
        <v>21</v>
      </c>
      <c r="AM28" s="201">
        <f t="shared" si="4"/>
        <v>9</v>
      </c>
      <c r="AN28" s="201">
        <f t="shared" si="5"/>
        <v>10</v>
      </c>
      <c r="AO28" s="201">
        <f t="shared" si="6"/>
        <v>26</v>
      </c>
    </row>
    <row r="29" spans="1:41" s="193" customFormat="1" ht="18" x14ac:dyDescent="0.25">
      <c r="A29" s="195">
        <f t="shared" si="0"/>
        <v>1364629</v>
      </c>
      <c r="B29" s="195" t="s">
        <v>6074</v>
      </c>
      <c r="C29" s="195" t="s">
        <v>6075</v>
      </c>
      <c r="D29" s="195" t="s">
        <v>27</v>
      </c>
      <c r="E29" s="195" t="s">
        <v>27</v>
      </c>
      <c r="F29" s="195" t="s">
        <v>415</v>
      </c>
      <c r="G29" s="195" t="s">
        <v>6081</v>
      </c>
      <c r="H29" s="195" t="s">
        <v>5733</v>
      </c>
      <c r="I29" s="195" t="s">
        <v>53</v>
      </c>
      <c r="J29" s="126" t="s">
        <v>6081</v>
      </c>
      <c r="K29" s="195" t="s">
        <v>6337</v>
      </c>
      <c r="L29" s="195" t="s">
        <v>6077</v>
      </c>
      <c r="M29" s="195" t="s">
        <v>6078</v>
      </c>
      <c r="N29" s="244">
        <v>32</v>
      </c>
      <c r="O29" s="245"/>
      <c r="P29" s="244">
        <v>32</v>
      </c>
      <c r="Q29" s="245"/>
      <c r="R29" s="244">
        <v>0</v>
      </c>
      <c r="S29" s="246"/>
      <c r="T29" s="245"/>
      <c r="U29" s="195">
        <v>5</v>
      </c>
      <c r="V29" s="195">
        <v>5</v>
      </c>
      <c r="W29" s="195">
        <v>0</v>
      </c>
      <c r="X29" s="195">
        <v>5</v>
      </c>
      <c r="Y29" s="195">
        <v>0</v>
      </c>
      <c r="Z29" s="195">
        <v>2</v>
      </c>
      <c r="AA29" s="195">
        <v>3</v>
      </c>
      <c r="AB29" s="195">
        <v>6</v>
      </c>
      <c r="AC29" s="195">
        <v>5</v>
      </c>
      <c r="AD29" s="195">
        <v>8</v>
      </c>
      <c r="AE29" s="195">
        <v>2</v>
      </c>
      <c r="AF29" s="195">
        <v>2</v>
      </c>
      <c r="AG29" s="195">
        <v>1</v>
      </c>
      <c r="AH29" s="195">
        <v>3</v>
      </c>
      <c r="AI29" s="173">
        <v>0</v>
      </c>
      <c r="AJ29" s="122" t="str">
        <f t="shared" si="1"/>
        <v>5, 11, 10, 3, 3</v>
      </c>
      <c r="AK29" s="201">
        <f t="shared" si="2"/>
        <v>5</v>
      </c>
      <c r="AL29" s="201">
        <f t="shared" si="3"/>
        <v>11</v>
      </c>
      <c r="AM29" s="201">
        <f t="shared" si="4"/>
        <v>10</v>
      </c>
      <c r="AN29" s="201">
        <f t="shared" si="5"/>
        <v>3</v>
      </c>
      <c r="AO29" s="201">
        <f t="shared" si="6"/>
        <v>3</v>
      </c>
    </row>
    <row r="30" spans="1:41" s="193" customFormat="1" ht="18" x14ac:dyDescent="0.25">
      <c r="A30" s="195">
        <f t="shared" si="0"/>
        <v>1023365</v>
      </c>
      <c r="B30" s="195" t="s">
        <v>6074</v>
      </c>
      <c r="C30" s="195" t="s">
        <v>6075</v>
      </c>
      <c r="D30" s="195" t="s">
        <v>27</v>
      </c>
      <c r="E30" s="195" t="s">
        <v>27</v>
      </c>
      <c r="F30" s="195" t="s">
        <v>415</v>
      </c>
      <c r="G30" s="195" t="s">
        <v>651</v>
      </c>
      <c r="H30" s="195" t="s">
        <v>4762</v>
      </c>
      <c r="I30" s="195" t="s">
        <v>53</v>
      </c>
      <c r="J30" s="126" t="s">
        <v>6152</v>
      </c>
      <c r="K30" s="195" t="s">
        <v>6337</v>
      </c>
      <c r="L30" s="195" t="s">
        <v>6077</v>
      </c>
      <c r="M30" s="195" t="s">
        <v>6078</v>
      </c>
      <c r="N30" s="244">
        <v>46</v>
      </c>
      <c r="O30" s="245"/>
      <c r="P30" s="244">
        <v>46</v>
      </c>
      <c r="Q30" s="245"/>
      <c r="R30" s="244">
        <v>0</v>
      </c>
      <c r="S30" s="246"/>
      <c r="T30" s="245"/>
      <c r="U30" s="195">
        <v>5</v>
      </c>
      <c r="V30" s="195">
        <v>5</v>
      </c>
      <c r="W30" s="195">
        <v>0</v>
      </c>
      <c r="X30" s="195">
        <v>5</v>
      </c>
      <c r="Y30" s="195">
        <v>0</v>
      </c>
      <c r="Z30" s="195">
        <v>3</v>
      </c>
      <c r="AA30" s="195">
        <v>4</v>
      </c>
      <c r="AB30" s="195">
        <v>4</v>
      </c>
      <c r="AC30" s="195">
        <v>3</v>
      </c>
      <c r="AD30" s="195">
        <v>5</v>
      </c>
      <c r="AE30" s="195">
        <v>4</v>
      </c>
      <c r="AF30" s="195">
        <v>7</v>
      </c>
      <c r="AG30" s="195">
        <v>7</v>
      </c>
      <c r="AH30" s="195">
        <v>6</v>
      </c>
      <c r="AI30" s="173">
        <v>3</v>
      </c>
      <c r="AJ30" s="122" t="str">
        <f t="shared" si="1"/>
        <v>7, 7, 9, 14, 9</v>
      </c>
      <c r="AK30" s="201">
        <f t="shared" si="2"/>
        <v>7</v>
      </c>
      <c r="AL30" s="201">
        <f t="shared" si="3"/>
        <v>7</v>
      </c>
      <c r="AM30" s="201">
        <f t="shared" si="4"/>
        <v>9</v>
      </c>
      <c r="AN30" s="201">
        <f t="shared" si="5"/>
        <v>14</v>
      </c>
      <c r="AO30" s="201">
        <f t="shared" si="6"/>
        <v>9</v>
      </c>
    </row>
    <row r="31" spans="1:41" s="193" customFormat="1" ht="18" x14ac:dyDescent="0.25">
      <c r="A31" s="195">
        <f t="shared" si="0"/>
        <v>1023407</v>
      </c>
      <c r="B31" s="195" t="s">
        <v>6074</v>
      </c>
      <c r="C31" s="195" t="s">
        <v>6075</v>
      </c>
      <c r="D31" s="195" t="s">
        <v>27</v>
      </c>
      <c r="E31" s="195" t="s">
        <v>27</v>
      </c>
      <c r="F31" s="195" t="s">
        <v>415</v>
      </c>
      <c r="G31" s="195" t="s">
        <v>6083</v>
      </c>
      <c r="H31" s="195" t="s">
        <v>4793</v>
      </c>
      <c r="I31" s="195" t="s">
        <v>53</v>
      </c>
      <c r="J31" s="126" t="s">
        <v>6151</v>
      </c>
      <c r="K31" s="195" t="s">
        <v>6337</v>
      </c>
      <c r="L31" s="195" t="s">
        <v>6077</v>
      </c>
      <c r="M31" s="195" t="s">
        <v>6078</v>
      </c>
      <c r="N31" s="244">
        <v>29</v>
      </c>
      <c r="O31" s="245"/>
      <c r="P31" s="244">
        <v>29</v>
      </c>
      <c r="Q31" s="245"/>
      <c r="R31" s="244">
        <v>0</v>
      </c>
      <c r="S31" s="246"/>
      <c r="T31" s="245"/>
      <c r="U31" s="195">
        <v>5</v>
      </c>
      <c r="V31" s="195">
        <v>5</v>
      </c>
      <c r="W31" s="195">
        <v>0</v>
      </c>
      <c r="X31" s="195">
        <v>5</v>
      </c>
      <c r="Y31" s="195">
        <v>0</v>
      </c>
      <c r="Z31" s="195">
        <v>4</v>
      </c>
      <c r="AA31" s="195">
        <v>2</v>
      </c>
      <c r="AB31" s="195">
        <v>7</v>
      </c>
      <c r="AC31" s="195">
        <v>0</v>
      </c>
      <c r="AD31" s="195">
        <v>3</v>
      </c>
      <c r="AE31" s="195">
        <v>2</v>
      </c>
      <c r="AF31" s="195">
        <v>2</v>
      </c>
      <c r="AG31" s="195">
        <v>1</v>
      </c>
      <c r="AH31" s="195">
        <v>2</v>
      </c>
      <c r="AI31" s="173">
        <v>6</v>
      </c>
      <c r="AJ31" s="122" t="str">
        <f t="shared" si="1"/>
        <v>6, 7, 5, 3, 8</v>
      </c>
      <c r="AK31" s="201">
        <f t="shared" si="2"/>
        <v>6</v>
      </c>
      <c r="AL31" s="201">
        <f t="shared" si="3"/>
        <v>7</v>
      </c>
      <c r="AM31" s="201">
        <f t="shared" si="4"/>
        <v>5</v>
      </c>
      <c r="AN31" s="201">
        <f t="shared" si="5"/>
        <v>3</v>
      </c>
      <c r="AO31" s="201">
        <f t="shared" si="6"/>
        <v>8</v>
      </c>
    </row>
    <row r="32" spans="1:41" s="193" customFormat="1" ht="18" x14ac:dyDescent="0.25">
      <c r="A32" s="195">
        <f t="shared" si="0"/>
        <v>1154491</v>
      </c>
      <c r="B32" s="195" t="s">
        <v>6074</v>
      </c>
      <c r="C32" s="195" t="s">
        <v>6075</v>
      </c>
      <c r="D32" s="195" t="s">
        <v>27</v>
      </c>
      <c r="E32" s="195" t="s">
        <v>27</v>
      </c>
      <c r="F32" s="195" t="s">
        <v>415</v>
      </c>
      <c r="G32" s="195" t="s">
        <v>6080</v>
      </c>
      <c r="H32" s="195" t="s">
        <v>4823</v>
      </c>
      <c r="I32" s="195" t="s">
        <v>53</v>
      </c>
      <c r="J32" s="126" t="s">
        <v>6150</v>
      </c>
      <c r="K32" s="195" t="s">
        <v>6337</v>
      </c>
      <c r="L32" s="195" t="s">
        <v>6077</v>
      </c>
      <c r="M32" s="195" t="s">
        <v>6078</v>
      </c>
      <c r="N32" s="244">
        <v>41</v>
      </c>
      <c r="O32" s="245"/>
      <c r="P32" s="244">
        <v>41</v>
      </c>
      <c r="Q32" s="245"/>
      <c r="R32" s="244">
        <v>0</v>
      </c>
      <c r="S32" s="246"/>
      <c r="T32" s="245"/>
      <c r="U32" s="195">
        <v>5</v>
      </c>
      <c r="V32" s="195">
        <v>5</v>
      </c>
      <c r="W32" s="195">
        <v>0</v>
      </c>
      <c r="X32" s="195">
        <v>5</v>
      </c>
      <c r="Y32" s="195">
        <v>0</v>
      </c>
      <c r="Z32" s="195">
        <v>3</v>
      </c>
      <c r="AA32" s="195">
        <v>1</v>
      </c>
      <c r="AB32" s="195">
        <v>5</v>
      </c>
      <c r="AC32" s="195">
        <v>4</v>
      </c>
      <c r="AD32" s="195">
        <v>7</v>
      </c>
      <c r="AE32" s="195">
        <v>3</v>
      </c>
      <c r="AF32" s="195">
        <v>6</v>
      </c>
      <c r="AG32" s="195">
        <v>3</v>
      </c>
      <c r="AH32" s="195">
        <v>3</v>
      </c>
      <c r="AI32" s="173">
        <v>6</v>
      </c>
      <c r="AJ32" s="122" t="str">
        <f t="shared" si="1"/>
        <v>4, 9, 10, 9, 9</v>
      </c>
      <c r="AK32" s="201">
        <f t="shared" si="2"/>
        <v>4</v>
      </c>
      <c r="AL32" s="201">
        <f t="shared" si="3"/>
        <v>9</v>
      </c>
      <c r="AM32" s="201">
        <f t="shared" si="4"/>
        <v>10</v>
      </c>
      <c r="AN32" s="201">
        <f t="shared" si="5"/>
        <v>9</v>
      </c>
      <c r="AO32" s="201">
        <f t="shared" si="6"/>
        <v>9</v>
      </c>
    </row>
    <row r="33" spans="1:41" s="193" customFormat="1" ht="18" x14ac:dyDescent="0.25">
      <c r="A33" s="195">
        <f t="shared" si="0"/>
        <v>474452</v>
      </c>
      <c r="B33" s="195" t="s">
        <v>6074</v>
      </c>
      <c r="C33" s="195" t="s">
        <v>6075</v>
      </c>
      <c r="D33" s="195" t="s">
        <v>27</v>
      </c>
      <c r="E33" s="195" t="s">
        <v>27</v>
      </c>
      <c r="F33" s="195" t="s">
        <v>415</v>
      </c>
      <c r="G33" s="195" t="s">
        <v>415</v>
      </c>
      <c r="H33" s="195" t="s">
        <v>4670</v>
      </c>
      <c r="I33" s="195" t="s">
        <v>53</v>
      </c>
      <c r="J33" s="126" t="s">
        <v>6155</v>
      </c>
      <c r="K33" s="195" t="s">
        <v>6337</v>
      </c>
      <c r="L33" s="195" t="s">
        <v>6077</v>
      </c>
      <c r="M33" s="195" t="s">
        <v>6078</v>
      </c>
      <c r="N33" s="244">
        <v>214</v>
      </c>
      <c r="O33" s="245"/>
      <c r="P33" s="244">
        <v>214</v>
      </c>
      <c r="Q33" s="245"/>
      <c r="R33" s="244">
        <v>0</v>
      </c>
      <c r="S33" s="246"/>
      <c r="T33" s="245"/>
      <c r="U33" s="195">
        <v>5</v>
      </c>
      <c r="V33" s="195">
        <v>12</v>
      </c>
      <c r="W33" s="195">
        <v>0</v>
      </c>
      <c r="X33" s="195">
        <v>12</v>
      </c>
      <c r="Y33" s="195">
        <v>0</v>
      </c>
      <c r="Z33" s="195">
        <v>17</v>
      </c>
      <c r="AA33" s="195">
        <v>31</v>
      </c>
      <c r="AB33" s="195">
        <v>21</v>
      </c>
      <c r="AC33" s="195">
        <v>22</v>
      </c>
      <c r="AD33" s="195">
        <v>17</v>
      </c>
      <c r="AE33" s="195">
        <v>26</v>
      </c>
      <c r="AF33" s="195">
        <v>17</v>
      </c>
      <c r="AG33" s="195">
        <v>16</v>
      </c>
      <c r="AH33" s="195">
        <v>29</v>
      </c>
      <c r="AI33" s="173">
        <v>18</v>
      </c>
      <c r="AJ33" s="122" t="str">
        <f t="shared" si="1"/>
        <v>48, 43, 43, 33, 47</v>
      </c>
      <c r="AK33" s="201">
        <f t="shared" si="2"/>
        <v>48</v>
      </c>
      <c r="AL33" s="201">
        <f t="shared" si="3"/>
        <v>43</v>
      </c>
      <c r="AM33" s="201">
        <f t="shared" si="4"/>
        <v>43</v>
      </c>
      <c r="AN33" s="201">
        <f t="shared" si="5"/>
        <v>33</v>
      </c>
      <c r="AO33" s="201">
        <f t="shared" si="6"/>
        <v>47</v>
      </c>
    </row>
    <row r="34" spans="1:41" s="193" customFormat="1" ht="18" x14ac:dyDescent="0.25">
      <c r="A34" s="195">
        <f t="shared" si="0"/>
        <v>578930</v>
      </c>
      <c r="B34" s="195" t="s">
        <v>6074</v>
      </c>
      <c r="C34" s="195" t="s">
        <v>6075</v>
      </c>
      <c r="D34" s="195" t="s">
        <v>27</v>
      </c>
      <c r="E34" s="195" t="s">
        <v>27</v>
      </c>
      <c r="F34" s="195" t="s">
        <v>415</v>
      </c>
      <c r="G34" s="195" t="s">
        <v>6079</v>
      </c>
      <c r="H34" s="195" t="s">
        <v>4729</v>
      </c>
      <c r="I34" s="195" t="s">
        <v>53</v>
      </c>
      <c r="J34" s="126" t="s">
        <v>6153</v>
      </c>
      <c r="K34" s="195" t="s">
        <v>6337</v>
      </c>
      <c r="L34" s="195" t="s">
        <v>6077</v>
      </c>
      <c r="M34" s="195" t="s">
        <v>6078</v>
      </c>
      <c r="N34" s="244">
        <v>71</v>
      </c>
      <c r="O34" s="245"/>
      <c r="P34" s="244">
        <v>71</v>
      </c>
      <c r="Q34" s="245"/>
      <c r="R34" s="244">
        <v>0</v>
      </c>
      <c r="S34" s="246"/>
      <c r="T34" s="245"/>
      <c r="U34" s="195">
        <v>5</v>
      </c>
      <c r="V34" s="195">
        <v>5</v>
      </c>
      <c r="W34" s="195">
        <v>0</v>
      </c>
      <c r="X34" s="195">
        <v>5</v>
      </c>
      <c r="Y34" s="195">
        <v>0</v>
      </c>
      <c r="Z34" s="195">
        <v>6</v>
      </c>
      <c r="AA34" s="195">
        <v>4</v>
      </c>
      <c r="AB34" s="195">
        <v>7</v>
      </c>
      <c r="AC34" s="195">
        <v>5</v>
      </c>
      <c r="AD34" s="195">
        <v>5</v>
      </c>
      <c r="AE34" s="195">
        <v>5</v>
      </c>
      <c r="AF34" s="195">
        <v>10</v>
      </c>
      <c r="AG34" s="195">
        <v>7</v>
      </c>
      <c r="AH34" s="195">
        <v>9</v>
      </c>
      <c r="AI34" s="173">
        <v>13</v>
      </c>
      <c r="AJ34" s="122" t="str">
        <f t="shared" si="1"/>
        <v>10, 12, 10, 17, 22</v>
      </c>
      <c r="AK34" s="201">
        <f t="shared" si="2"/>
        <v>10</v>
      </c>
      <c r="AL34" s="201">
        <f t="shared" si="3"/>
        <v>12</v>
      </c>
      <c r="AM34" s="201">
        <f t="shared" si="4"/>
        <v>10</v>
      </c>
      <c r="AN34" s="201">
        <f t="shared" si="5"/>
        <v>17</v>
      </c>
      <c r="AO34" s="201">
        <f t="shared" si="6"/>
        <v>22</v>
      </c>
    </row>
    <row r="35" spans="1:41" s="193" customFormat="1" ht="18" x14ac:dyDescent="0.25">
      <c r="A35" s="195">
        <f t="shared" si="0"/>
        <v>521997</v>
      </c>
      <c r="B35" s="195" t="s">
        <v>6074</v>
      </c>
      <c r="C35" s="195" t="s">
        <v>6075</v>
      </c>
      <c r="D35" s="195" t="s">
        <v>27</v>
      </c>
      <c r="E35" s="195" t="s">
        <v>27</v>
      </c>
      <c r="F35" s="195" t="s">
        <v>418</v>
      </c>
      <c r="G35" s="195" t="s">
        <v>6141</v>
      </c>
      <c r="H35" s="195" t="s">
        <v>4916</v>
      </c>
      <c r="I35" s="195" t="s">
        <v>53</v>
      </c>
      <c r="J35" s="126" t="s">
        <v>6176</v>
      </c>
      <c r="K35" s="195" t="s">
        <v>6337</v>
      </c>
      <c r="L35" s="195" t="s">
        <v>6077</v>
      </c>
      <c r="M35" s="195" t="s">
        <v>6078</v>
      </c>
      <c r="N35" s="244">
        <v>38</v>
      </c>
      <c r="O35" s="245"/>
      <c r="P35" s="244">
        <v>38</v>
      </c>
      <c r="Q35" s="245"/>
      <c r="R35" s="244">
        <v>0</v>
      </c>
      <c r="S35" s="246"/>
      <c r="T35" s="245"/>
      <c r="U35" s="195">
        <v>5</v>
      </c>
      <c r="V35" s="195">
        <v>5</v>
      </c>
      <c r="W35" s="195">
        <v>0</v>
      </c>
      <c r="X35" s="195">
        <v>5</v>
      </c>
      <c r="Y35" s="195">
        <v>0</v>
      </c>
      <c r="Z35" s="195">
        <v>2</v>
      </c>
      <c r="AA35" s="195">
        <v>3</v>
      </c>
      <c r="AB35" s="195">
        <v>7</v>
      </c>
      <c r="AC35" s="195">
        <v>5</v>
      </c>
      <c r="AD35" s="195">
        <v>2</v>
      </c>
      <c r="AE35" s="195">
        <v>2</v>
      </c>
      <c r="AF35" s="195">
        <v>3</v>
      </c>
      <c r="AG35" s="195">
        <v>7</v>
      </c>
      <c r="AH35" s="195">
        <v>2</v>
      </c>
      <c r="AI35" s="173">
        <v>5</v>
      </c>
      <c r="AJ35" s="122" t="str">
        <f t="shared" si="1"/>
        <v>5, 12, 4, 10, 7</v>
      </c>
      <c r="AK35" s="201">
        <f t="shared" si="2"/>
        <v>5</v>
      </c>
      <c r="AL35" s="201">
        <f t="shared" si="3"/>
        <v>12</v>
      </c>
      <c r="AM35" s="201">
        <f t="shared" si="4"/>
        <v>4</v>
      </c>
      <c r="AN35" s="201">
        <f t="shared" si="5"/>
        <v>10</v>
      </c>
      <c r="AO35" s="201">
        <f t="shared" si="6"/>
        <v>7</v>
      </c>
    </row>
    <row r="36" spans="1:41" s="193" customFormat="1" ht="18" x14ac:dyDescent="0.25">
      <c r="A36" s="195">
        <f t="shared" si="0"/>
        <v>1023480</v>
      </c>
      <c r="B36" s="195" t="s">
        <v>6074</v>
      </c>
      <c r="C36" s="195" t="s">
        <v>6075</v>
      </c>
      <c r="D36" s="195" t="s">
        <v>27</v>
      </c>
      <c r="E36" s="195" t="s">
        <v>27</v>
      </c>
      <c r="F36" s="195" t="s">
        <v>418</v>
      </c>
      <c r="G36" s="195" t="s">
        <v>6125</v>
      </c>
      <c r="H36" s="195" t="s">
        <v>4941</v>
      </c>
      <c r="I36" s="195" t="s">
        <v>53</v>
      </c>
      <c r="J36" s="126" t="s">
        <v>6174</v>
      </c>
      <c r="K36" s="195" t="s">
        <v>6337</v>
      </c>
      <c r="L36" s="195" t="s">
        <v>6077</v>
      </c>
      <c r="M36" s="195" t="s">
        <v>6078</v>
      </c>
      <c r="N36" s="244">
        <v>56</v>
      </c>
      <c r="O36" s="245"/>
      <c r="P36" s="244">
        <v>56</v>
      </c>
      <c r="Q36" s="245"/>
      <c r="R36" s="244">
        <v>0</v>
      </c>
      <c r="S36" s="246"/>
      <c r="T36" s="245"/>
      <c r="U36" s="195">
        <v>5</v>
      </c>
      <c r="V36" s="195">
        <v>5</v>
      </c>
      <c r="W36" s="195">
        <v>0</v>
      </c>
      <c r="X36" s="195">
        <v>5</v>
      </c>
      <c r="Y36" s="195">
        <v>0</v>
      </c>
      <c r="Z36" s="195">
        <v>9</v>
      </c>
      <c r="AA36" s="195">
        <v>3</v>
      </c>
      <c r="AB36" s="195">
        <v>4</v>
      </c>
      <c r="AC36" s="195">
        <v>3</v>
      </c>
      <c r="AD36" s="195">
        <v>7</v>
      </c>
      <c r="AE36" s="195">
        <v>5</v>
      </c>
      <c r="AF36" s="195">
        <v>5</v>
      </c>
      <c r="AG36" s="195">
        <v>9</v>
      </c>
      <c r="AH36" s="195">
        <v>4</v>
      </c>
      <c r="AI36" s="173">
        <v>7</v>
      </c>
      <c r="AJ36" s="122" t="str">
        <f t="shared" si="1"/>
        <v>12, 7, 12, 14, 11</v>
      </c>
      <c r="AK36" s="201">
        <f t="shared" si="2"/>
        <v>12</v>
      </c>
      <c r="AL36" s="201">
        <f t="shared" si="3"/>
        <v>7</v>
      </c>
      <c r="AM36" s="201">
        <f t="shared" si="4"/>
        <v>12</v>
      </c>
      <c r="AN36" s="201">
        <f t="shared" si="5"/>
        <v>14</v>
      </c>
      <c r="AO36" s="201">
        <f t="shared" si="6"/>
        <v>11</v>
      </c>
    </row>
    <row r="37" spans="1:41" s="193" customFormat="1" ht="18" x14ac:dyDescent="0.25">
      <c r="A37" s="195">
        <f t="shared" si="0"/>
        <v>1023522</v>
      </c>
      <c r="B37" s="195" t="s">
        <v>6074</v>
      </c>
      <c r="C37" s="195" t="s">
        <v>6075</v>
      </c>
      <c r="D37" s="195" t="s">
        <v>27</v>
      </c>
      <c r="E37" s="195" t="s">
        <v>27</v>
      </c>
      <c r="F37" s="195" t="s">
        <v>418</v>
      </c>
      <c r="G37" s="195" t="s">
        <v>6127</v>
      </c>
      <c r="H37" s="195" t="s">
        <v>4962</v>
      </c>
      <c r="I37" s="195" t="s">
        <v>53</v>
      </c>
      <c r="J37" s="126" t="s">
        <v>579</v>
      </c>
      <c r="K37" s="195" t="s">
        <v>6337</v>
      </c>
      <c r="L37" s="195" t="s">
        <v>6077</v>
      </c>
      <c r="M37" s="195" t="s">
        <v>6078</v>
      </c>
      <c r="N37" s="244">
        <v>54</v>
      </c>
      <c r="O37" s="245"/>
      <c r="P37" s="244">
        <v>54</v>
      </c>
      <c r="Q37" s="245"/>
      <c r="R37" s="244">
        <v>0</v>
      </c>
      <c r="S37" s="246"/>
      <c r="T37" s="245"/>
      <c r="U37" s="195">
        <v>5</v>
      </c>
      <c r="V37" s="195">
        <v>5</v>
      </c>
      <c r="W37" s="195">
        <v>0</v>
      </c>
      <c r="X37" s="195">
        <v>5</v>
      </c>
      <c r="Y37" s="195">
        <v>0</v>
      </c>
      <c r="Z37" s="195">
        <v>8</v>
      </c>
      <c r="AA37" s="195">
        <v>3</v>
      </c>
      <c r="AB37" s="195">
        <v>4</v>
      </c>
      <c r="AC37" s="195">
        <v>8</v>
      </c>
      <c r="AD37" s="195">
        <v>4</v>
      </c>
      <c r="AE37" s="195">
        <v>2</v>
      </c>
      <c r="AF37" s="195">
        <v>6</v>
      </c>
      <c r="AG37" s="195">
        <v>7</v>
      </c>
      <c r="AH37" s="195">
        <v>4</v>
      </c>
      <c r="AI37" s="173">
        <v>8</v>
      </c>
      <c r="AJ37" s="122" t="str">
        <f t="shared" si="1"/>
        <v>11, 12, 6, 13, 12</v>
      </c>
      <c r="AK37" s="201">
        <f t="shared" si="2"/>
        <v>11</v>
      </c>
      <c r="AL37" s="201">
        <f t="shared" si="3"/>
        <v>12</v>
      </c>
      <c r="AM37" s="201">
        <f t="shared" si="4"/>
        <v>6</v>
      </c>
      <c r="AN37" s="201">
        <f t="shared" si="5"/>
        <v>13</v>
      </c>
      <c r="AO37" s="201">
        <f t="shared" si="6"/>
        <v>12</v>
      </c>
    </row>
    <row r="38" spans="1:41" s="193" customFormat="1" ht="18" x14ac:dyDescent="0.25">
      <c r="A38" s="195">
        <f t="shared" si="0"/>
        <v>1023563</v>
      </c>
      <c r="B38" s="195" t="s">
        <v>6074</v>
      </c>
      <c r="C38" s="195" t="s">
        <v>6075</v>
      </c>
      <c r="D38" s="195" t="s">
        <v>27</v>
      </c>
      <c r="E38" s="195" t="s">
        <v>27</v>
      </c>
      <c r="F38" s="195" t="s">
        <v>418</v>
      </c>
      <c r="G38" s="195" t="s">
        <v>6126</v>
      </c>
      <c r="H38" s="195" t="s">
        <v>4991</v>
      </c>
      <c r="I38" s="195" t="s">
        <v>53</v>
      </c>
      <c r="J38" s="126" t="s">
        <v>6177</v>
      </c>
      <c r="K38" s="195" t="s">
        <v>6337</v>
      </c>
      <c r="L38" s="195" t="s">
        <v>6077</v>
      </c>
      <c r="M38" s="195" t="s">
        <v>6078</v>
      </c>
      <c r="N38" s="244">
        <v>32</v>
      </c>
      <c r="O38" s="245"/>
      <c r="P38" s="244">
        <v>32</v>
      </c>
      <c r="Q38" s="245"/>
      <c r="R38" s="244">
        <v>0</v>
      </c>
      <c r="S38" s="246"/>
      <c r="T38" s="245"/>
      <c r="U38" s="195">
        <v>5</v>
      </c>
      <c r="V38" s="195">
        <v>5</v>
      </c>
      <c r="W38" s="195">
        <v>0</v>
      </c>
      <c r="X38" s="195">
        <v>5</v>
      </c>
      <c r="Y38" s="195">
        <v>0</v>
      </c>
      <c r="Z38" s="195">
        <v>3</v>
      </c>
      <c r="AA38" s="195">
        <v>2</v>
      </c>
      <c r="AB38" s="195">
        <v>5</v>
      </c>
      <c r="AC38" s="195">
        <v>4</v>
      </c>
      <c r="AD38" s="195">
        <v>2</v>
      </c>
      <c r="AE38" s="195">
        <v>3</v>
      </c>
      <c r="AF38" s="195">
        <v>4</v>
      </c>
      <c r="AG38" s="195">
        <v>1</v>
      </c>
      <c r="AH38" s="195">
        <v>5</v>
      </c>
      <c r="AI38" s="173">
        <v>3</v>
      </c>
      <c r="AJ38" s="122" t="str">
        <f t="shared" si="1"/>
        <v>5, 9, 5, 5, 8</v>
      </c>
      <c r="AK38" s="201">
        <f t="shared" si="2"/>
        <v>5</v>
      </c>
      <c r="AL38" s="201">
        <f t="shared" si="3"/>
        <v>9</v>
      </c>
      <c r="AM38" s="201">
        <f t="shared" si="4"/>
        <v>5</v>
      </c>
      <c r="AN38" s="201">
        <f t="shared" si="5"/>
        <v>5</v>
      </c>
      <c r="AO38" s="201">
        <f t="shared" si="6"/>
        <v>8</v>
      </c>
    </row>
    <row r="39" spans="1:41" s="193" customFormat="1" ht="18" x14ac:dyDescent="0.25">
      <c r="A39" s="195">
        <f t="shared" si="0"/>
        <v>1023605</v>
      </c>
      <c r="B39" s="195" t="s">
        <v>6074</v>
      </c>
      <c r="C39" s="195" t="s">
        <v>6075</v>
      </c>
      <c r="D39" s="195" t="s">
        <v>27</v>
      </c>
      <c r="E39" s="195" t="s">
        <v>27</v>
      </c>
      <c r="F39" s="195" t="s">
        <v>418</v>
      </c>
      <c r="G39" s="195" t="s">
        <v>6124</v>
      </c>
      <c r="H39" s="195" t="s">
        <v>5019</v>
      </c>
      <c r="I39" s="195" t="s">
        <v>53</v>
      </c>
      <c r="J39" s="126" t="s">
        <v>6124</v>
      </c>
      <c r="K39" s="195" t="s">
        <v>6337</v>
      </c>
      <c r="L39" s="195" t="s">
        <v>6077</v>
      </c>
      <c r="M39" s="195" t="s">
        <v>6078</v>
      </c>
      <c r="N39" s="244">
        <v>43</v>
      </c>
      <c r="O39" s="245"/>
      <c r="P39" s="244">
        <v>43</v>
      </c>
      <c r="Q39" s="245"/>
      <c r="R39" s="244">
        <v>0</v>
      </c>
      <c r="S39" s="246"/>
      <c r="T39" s="245"/>
      <c r="U39" s="195">
        <v>5</v>
      </c>
      <c r="V39" s="195">
        <v>5</v>
      </c>
      <c r="W39" s="195">
        <v>0</v>
      </c>
      <c r="X39" s="195">
        <v>5</v>
      </c>
      <c r="Y39" s="195">
        <v>0</v>
      </c>
      <c r="Z39" s="195">
        <v>5</v>
      </c>
      <c r="AA39" s="195">
        <v>8</v>
      </c>
      <c r="AB39" s="195">
        <v>4</v>
      </c>
      <c r="AC39" s="195">
        <v>4</v>
      </c>
      <c r="AD39" s="195">
        <v>6</v>
      </c>
      <c r="AE39" s="195">
        <v>1</v>
      </c>
      <c r="AF39" s="195">
        <v>5</v>
      </c>
      <c r="AG39" s="195">
        <v>4</v>
      </c>
      <c r="AH39" s="195">
        <v>3</v>
      </c>
      <c r="AI39" s="173">
        <v>3</v>
      </c>
      <c r="AJ39" s="122" t="str">
        <f t="shared" si="1"/>
        <v>13, 8, 7, 9, 6</v>
      </c>
      <c r="AK39" s="201">
        <f t="shared" si="2"/>
        <v>13</v>
      </c>
      <c r="AL39" s="201">
        <f t="shared" si="3"/>
        <v>8</v>
      </c>
      <c r="AM39" s="201">
        <f t="shared" si="4"/>
        <v>7</v>
      </c>
      <c r="AN39" s="201">
        <f t="shared" si="5"/>
        <v>9</v>
      </c>
      <c r="AO39" s="201">
        <f t="shared" si="6"/>
        <v>6</v>
      </c>
    </row>
    <row r="40" spans="1:41" s="193" customFormat="1" ht="18" x14ac:dyDescent="0.25">
      <c r="A40" s="195">
        <f t="shared" si="0"/>
        <v>1400738</v>
      </c>
      <c r="B40" s="195" t="s">
        <v>6074</v>
      </c>
      <c r="C40" s="195" t="s">
        <v>6075</v>
      </c>
      <c r="D40" s="195" t="s">
        <v>27</v>
      </c>
      <c r="E40" s="195" t="s">
        <v>27</v>
      </c>
      <c r="F40" s="195" t="s">
        <v>418</v>
      </c>
      <c r="G40" s="195" t="s">
        <v>6117</v>
      </c>
      <c r="H40" s="195" t="s">
        <v>5757</v>
      </c>
      <c r="I40" s="195" t="s">
        <v>53</v>
      </c>
      <c r="J40" s="126" t="s">
        <v>6117</v>
      </c>
      <c r="K40" s="195" t="s">
        <v>6337</v>
      </c>
      <c r="L40" s="195" t="s">
        <v>6077</v>
      </c>
      <c r="M40" s="195" t="s">
        <v>6170</v>
      </c>
      <c r="N40" s="244">
        <v>15</v>
      </c>
      <c r="O40" s="245"/>
      <c r="P40" s="244">
        <v>15</v>
      </c>
      <c r="Q40" s="245"/>
      <c r="R40" s="244">
        <v>0</v>
      </c>
      <c r="S40" s="246"/>
      <c r="T40" s="245"/>
      <c r="U40" s="195">
        <v>5</v>
      </c>
      <c r="V40" s="195">
        <v>5</v>
      </c>
      <c r="W40" s="195">
        <v>0</v>
      </c>
      <c r="X40" s="195">
        <v>5</v>
      </c>
      <c r="Y40" s="195">
        <v>0</v>
      </c>
      <c r="Z40" s="195">
        <v>1</v>
      </c>
      <c r="AA40" s="195">
        <v>2</v>
      </c>
      <c r="AB40" s="195">
        <v>3</v>
      </c>
      <c r="AC40" s="195">
        <v>0</v>
      </c>
      <c r="AD40" s="195">
        <v>1</v>
      </c>
      <c r="AE40" s="195">
        <v>2</v>
      </c>
      <c r="AF40" s="195">
        <v>1</v>
      </c>
      <c r="AG40" s="195">
        <v>2</v>
      </c>
      <c r="AH40" s="195">
        <v>2</v>
      </c>
      <c r="AI40" s="173">
        <v>1</v>
      </c>
      <c r="AJ40" s="122" t="str">
        <f t="shared" si="1"/>
        <v>3, 3, 3, 3, 3</v>
      </c>
      <c r="AK40" s="201">
        <f t="shared" si="2"/>
        <v>3</v>
      </c>
      <c r="AL40" s="201">
        <f t="shared" si="3"/>
        <v>3</v>
      </c>
      <c r="AM40" s="201">
        <f t="shared" si="4"/>
        <v>3</v>
      </c>
      <c r="AN40" s="201">
        <f t="shared" si="5"/>
        <v>3</v>
      </c>
      <c r="AO40" s="201">
        <f t="shared" si="6"/>
        <v>3</v>
      </c>
    </row>
    <row r="41" spans="1:41" s="193" customFormat="1" ht="18" x14ac:dyDescent="0.25">
      <c r="A41" s="195">
        <f t="shared" si="0"/>
        <v>240358</v>
      </c>
      <c r="B41" s="195" t="s">
        <v>6074</v>
      </c>
      <c r="C41" s="195" t="s">
        <v>6075</v>
      </c>
      <c r="D41" s="195" t="s">
        <v>27</v>
      </c>
      <c r="E41" s="195" t="s">
        <v>27</v>
      </c>
      <c r="F41" s="195" t="s">
        <v>418</v>
      </c>
      <c r="G41" s="195" t="s">
        <v>418</v>
      </c>
      <c r="H41" s="195" t="s">
        <v>4847</v>
      </c>
      <c r="I41" s="195" t="s">
        <v>53</v>
      </c>
      <c r="J41" s="126" t="s">
        <v>6175</v>
      </c>
      <c r="K41" s="195" t="s">
        <v>6337</v>
      </c>
      <c r="L41" s="195" t="s">
        <v>6077</v>
      </c>
      <c r="M41" s="195" t="s">
        <v>6078</v>
      </c>
      <c r="N41" s="244">
        <v>123</v>
      </c>
      <c r="O41" s="245"/>
      <c r="P41" s="244">
        <v>123</v>
      </c>
      <c r="Q41" s="245"/>
      <c r="R41" s="244">
        <v>0</v>
      </c>
      <c r="S41" s="246"/>
      <c r="T41" s="245"/>
      <c r="U41" s="195">
        <v>5</v>
      </c>
      <c r="V41" s="195">
        <v>8</v>
      </c>
      <c r="W41" s="195">
        <v>0</v>
      </c>
      <c r="X41" s="195">
        <v>8</v>
      </c>
      <c r="Y41" s="195">
        <v>0</v>
      </c>
      <c r="Z41" s="195">
        <v>7</v>
      </c>
      <c r="AA41" s="195">
        <v>11</v>
      </c>
      <c r="AB41" s="195">
        <v>12</v>
      </c>
      <c r="AC41" s="195">
        <v>11</v>
      </c>
      <c r="AD41" s="195">
        <v>9</v>
      </c>
      <c r="AE41" s="195">
        <v>16</v>
      </c>
      <c r="AF41" s="195">
        <v>10</v>
      </c>
      <c r="AG41" s="195">
        <v>13</v>
      </c>
      <c r="AH41" s="195">
        <v>18</v>
      </c>
      <c r="AI41" s="173">
        <v>16</v>
      </c>
      <c r="AJ41" s="122" t="str">
        <f t="shared" si="1"/>
        <v>18, 23, 25, 23, 34</v>
      </c>
      <c r="AK41" s="201">
        <f t="shared" si="2"/>
        <v>18</v>
      </c>
      <c r="AL41" s="201">
        <f t="shared" si="3"/>
        <v>23</v>
      </c>
      <c r="AM41" s="201">
        <f t="shared" si="4"/>
        <v>25</v>
      </c>
      <c r="AN41" s="201">
        <f t="shared" si="5"/>
        <v>23</v>
      </c>
      <c r="AO41" s="201">
        <f t="shared" si="6"/>
        <v>34</v>
      </c>
    </row>
    <row r="42" spans="1:41" s="193" customFormat="1" ht="18" x14ac:dyDescent="0.25">
      <c r="A42" s="195">
        <f t="shared" si="0"/>
        <v>1669753</v>
      </c>
      <c r="B42" s="195" t="s">
        <v>6074</v>
      </c>
      <c r="C42" s="195" t="s">
        <v>6075</v>
      </c>
      <c r="D42" s="195" t="s">
        <v>27</v>
      </c>
      <c r="E42" s="195" t="s">
        <v>27</v>
      </c>
      <c r="F42" s="195" t="s">
        <v>418</v>
      </c>
      <c r="G42" s="195" t="s">
        <v>418</v>
      </c>
      <c r="H42" s="195" t="s">
        <v>6178</v>
      </c>
      <c r="I42" s="195" t="s">
        <v>53</v>
      </c>
      <c r="J42" s="126" t="s">
        <v>6179</v>
      </c>
      <c r="K42" s="195" t="s">
        <v>6337</v>
      </c>
      <c r="L42" s="195" t="s">
        <v>6077</v>
      </c>
      <c r="M42" s="195" t="s">
        <v>6078</v>
      </c>
      <c r="N42" s="244">
        <v>291</v>
      </c>
      <c r="O42" s="245"/>
      <c r="P42" s="244">
        <v>291</v>
      </c>
      <c r="Q42" s="245"/>
      <c r="R42" s="244">
        <v>0</v>
      </c>
      <c r="S42" s="246"/>
      <c r="T42" s="245"/>
      <c r="U42" s="195">
        <v>3</v>
      </c>
      <c r="V42" s="195">
        <v>12</v>
      </c>
      <c r="W42" s="195">
        <v>0</v>
      </c>
      <c r="X42" s="195">
        <v>12</v>
      </c>
      <c r="Y42" s="195">
        <v>0</v>
      </c>
      <c r="Z42" s="195">
        <v>0</v>
      </c>
      <c r="AA42" s="195">
        <v>0</v>
      </c>
      <c r="AB42" s="195">
        <v>0</v>
      </c>
      <c r="AC42" s="195">
        <v>0</v>
      </c>
      <c r="AD42" s="195">
        <v>52</v>
      </c>
      <c r="AE42" s="195">
        <v>49</v>
      </c>
      <c r="AF42" s="195">
        <v>43</v>
      </c>
      <c r="AG42" s="195">
        <v>57</v>
      </c>
      <c r="AH42" s="195">
        <v>37</v>
      </c>
      <c r="AI42" s="173">
        <v>53</v>
      </c>
      <c r="AJ42" s="122" t="str">
        <f t="shared" si="1"/>
        <v>0, 0, 101, 100, 90</v>
      </c>
      <c r="AK42" s="201">
        <f t="shared" si="2"/>
        <v>0</v>
      </c>
      <c r="AL42" s="201">
        <f t="shared" si="3"/>
        <v>0</v>
      </c>
      <c r="AM42" s="201">
        <f t="shared" si="4"/>
        <v>101</v>
      </c>
      <c r="AN42" s="201">
        <f t="shared" si="5"/>
        <v>100</v>
      </c>
      <c r="AO42" s="201">
        <f t="shared" si="6"/>
        <v>90</v>
      </c>
    </row>
    <row r="43" spans="1:41" s="193" customFormat="1" ht="18" x14ac:dyDescent="0.25">
      <c r="A43" s="195">
        <f t="shared" si="0"/>
        <v>1023647</v>
      </c>
      <c r="B43" s="195" t="s">
        <v>6074</v>
      </c>
      <c r="C43" s="195" t="s">
        <v>6075</v>
      </c>
      <c r="D43" s="195" t="s">
        <v>27</v>
      </c>
      <c r="E43" s="195" t="s">
        <v>27</v>
      </c>
      <c r="F43" s="195" t="s">
        <v>410</v>
      </c>
      <c r="G43" s="195" t="s">
        <v>6136</v>
      </c>
      <c r="H43" s="195" t="s">
        <v>4504</v>
      </c>
      <c r="I43" s="195" t="s">
        <v>53</v>
      </c>
      <c r="J43" s="126" t="s">
        <v>6136</v>
      </c>
      <c r="K43" s="195" t="s">
        <v>6337</v>
      </c>
      <c r="L43" s="195" t="s">
        <v>6077</v>
      </c>
      <c r="M43" s="195" t="s">
        <v>6078</v>
      </c>
      <c r="N43" s="244">
        <v>36</v>
      </c>
      <c r="O43" s="245"/>
      <c r="P43" s="244">
        <v>36</v>
      </c>
      <c r="Q43" s="245"/>
      <c r="R43" s="244">
        <v>0</v>
      </c>
      <c r="S43" s="246"/>
      <c r="T43" s="245"/>
      <c r="U43" s="195">
        <v>5</v>
      </c>
      <c r="V43" s="195">
        <v>5</v>
      </c>
      <c r="W43" s="195">
        <v>0</v>
      </c>
      <c r="X43" s="195">
        <v>5</v>
      </c>
      <c r="Y43" s="195">
        <v>0</v>
      </c>
      <c r="Z43" s="195">
        <v>2</v>
      </c>
      <c r="AA43" s="195">
        <v>5</v>
      </c>
      <c r="AB43" s="195">
        <v>4</v>
      </c>
      <c r="AC43" s="195">
        <v>6</v>
      </c>
      <c r="AD43" s="195">
        <v>3</v>
      </c>
      <c r="AE43" s="195">
        <v>2</v>
      </c>
      <c r="AF43" s="195">
        <v>3</v>
      </c>
      <c r="AG43" s="195">
        <v>4</v>
      </c>
      <c r="AH43" s="195">
        <v>0</v>
      </c>
      <c r="AI43" s="173">
        <v>7</v>
      </c>
      <c r="AJ43" s="122" t="str">
        <f t="shared" si="1"/>
        <v>7, 10, 5, 7, 7</v>
      </c>
      <c r="AK43" s="201">
        <f t="shared" si="2"/>
        <v>7</v>
      </c>
      <c r="AL43" s="201">
        <f t="shared" si="3"/>
        <v>10</v>
      </c>
      <c r="AM43" s="201">
        <f t="shared" si="4"/>
        <v>5</v>
      </c>
      <c r="AN43" s="201">
        <f t="shared" si="5"/>
        <v>7</v>
      </c>
      <c r="AO43" s="201">
        <f t="shared" si="6"/>
        <v>7</v>
      </c>
    </row>
    <row r="44" spans="1:41" s="193" customFormat="1" ht="18" x14ac:dyDescent="0.25">
      <c r="A44" s="195">
        <f t="shared" si="0"/>
        <v>1023688</v>
      </c>
      <c r="B44" s="195" t="s">
        <v>6074</v>
      </c>
      <c r="C44" s="195" t="s">
        <v>6075</v>
      </c>
      <c r="D44" s="195" t="s">
        <v>27</v>
      </c>
      <c r="E44" s="195" t="s">
        <v>27</v>
      </c>
      <c r="F44" s="195" t="s">
        <v>410</v>
      </c>
      <c r="G44" s="195" t="s">
        <v>6135</v>
      </c>
      <c r="H44" s="195" t="s">
        <v>4581</v>
      </c>
      <c r="I44" s="195" t="s">
        <v>53</v>
      </c>
      <c r="J44" s="126" t="s">
        <v>6218</v>
      </c>
      <c r="K44" s="195" t="s">
        <v>6337</v>
      </c>
      <c r="L44" s="195" t="s">
        <v>6077</v>
      </c>
      <c r="M44" s="195" t="s">
        <v>6078</v>
      </c>
      <c r="N44" s="244">
        <v>138</v>
      </c>
      <c r="O44" s="245"/>
      <c r="P44" s="244">
        <v>138</v>
      </c>
      <c r="Q44" s="245"/>
      <c r="R44" s="244">
        <v>0</v>
      </c>
      <c r="S44" s="246"/>
      <c r="T44" s="245"/>
      <c r="U44" s="195">
        <v>5</v>
      </c>
      <c r="V44" s="195">
        <v>8</v>
      </c>
      <c r="W44" s="195">
        <v>0</v>
      </c>
      <c r="X44" s="195">
        <v>8</v>
      </c>
      <c r="Y44" s="195">
        <v>0</v>
      </c>
      <c r="Z44" s="195">
        <v>14</v>
      </c>
      <c r="AA44" s="195">
        <v>12</v>
      </c>
      <c r="AB44" s="195">
        <v>14</v>
      </c>
      <c r="AC44" s="195">
        <v>19</v>
      </c>
      <c r="AD44" s="195">
        <v>21</v>
      </c>
      <c r="AE44" s="195">
        <v>16</v>
      </c>
      <c r="AF44" s="195">
        <v>14</v>
      </c>
      <c r="AG44" s="195">
        <v>8</v>
      </c>
      <c r="AH44" s="195">
        <v>12</v>
      </c>
      <c r="AI44" s="173">
        <v>8</v>
      </c>
      <c r="AJ44" s="122" t="str">
        <f t="shared" si="1"/>
        <v>26, 33, 37, 22, 20</v>
      </c>
      <c r="AK44" s="201">
        <f t="shared" si="2"/>
        <v>26</v>
      </c>
      <c r="AL44" s="201">
        <f t="shared" si="3"/>
        <v>33</v>
      </c>
      <c r="AM44" s="201">
        <f t="shared" si="4"/>
        <v>37</v>
      </c>
      <c r="AN44" s="201">
        <f t="shared" si="5"/>
        <v>22</v>
      </c>
      <c r="AO44" s="201">
        <f t="shared" si="6"/>
        <v>20</v>
      </c>
    </row>
    <row r="45" spans="1:41" s="193" customFormat="1" ht="18" x14ac:dyDescent="0.25">
      <c r="A45" s="195">
        <f t="shared" si="0"/>
        <v>578955</v>
      </c>
      <c r="B45" s="195" t="s">
        <v>6074</v>
      </c>
      <c r="C45" s="195" t="s">
        <v>6075</v>
      </c>
      <c r="D45" s="195" t="s">
        <v>27</v>
      </c>
      <c r="E45" s="195" t="s">
        <v>27</v>
      </c>
      <c r="F45" s="195" t="s">
        <v>410</v>
      </c>
      <c r="G45" s="195" t="s">
        <v>410</v>
      </c>
      <c r="H45" s="195" t="s">
        <v>4421</v>
      </c>
      <c r="I45" s="195" t="s">
        <v>53</v>
      </c>
      <c r="J45" s="126" t="s">
        <v>6219</v>
      </c>
      <c r="K45" s="195" t="s">
        <v>6337</v>
      </c>
      <c r="L45" s="195" t="s">
        <v>6077</v>
      </c>
      <c r="M45" s="195" t="s">
        <v>6078</v>
      </c>
      <c r="N45" s="244">
        <v>267</v>
      </c>
      <c r="O45" s="245"/>
      <c r="P45" s="244">
        <v>267</v>
      </c>
      <c r="Q45" s="245"/>
      <c r="R45" s="244">
        <v>0</v>
      </c>
      <c r="S45" s="246"/>
      <c r="T45" s="245"/>
      <c r="U45" s="195">
        <v>5</v>
      </c>
      <c r="V45" s="195">
        <v>14</v>
      </c>
      <c r="W45" s="195">
        <v>0</v>
      </c>
      <c r="X45" s="195">
        <v>14</v>
      </c>
      <c r="Y45" s="195">
        <v>0</v>
      </c>
      <c r="Z45" s="195">
        <v>31</v>
      </c>
      <c r="AA45" s="195">
        <v>33</v>
      </c>
      <c r="AB45" s="195">
        <v>24</v>
      </c>
      <c r="AC45" s="195">
        <v>22</v>
      </c>
      <c r="AD45" s="195">
        <v>29</v>
      </c>
      <c r="AE45" s="195">
        <v>23</v>
      </c>
      <c r="AF45" s="195">
        <v>25</v>
      </c>
      <c r="AG45" s="195">
        <v>24</v>
      </c>
      <c r="AH45" s="195">
        <v>31</v>
      </c>
      <c r="AI45" s="173">
        <v>25</v>
      </c>
      <c r="AJ45" s="122" t="str">
        <f t="shared" si="1"/>
        <v>64, 46, 52, 49, 56</v>
      </c>
      <c r="AK45" s="201">
        <f t="shared" si="2"/>
        <v>64</v>
      </c>
      <c r="AL45" s="201">
        <f t="shared" si="3"/>
        <v>46</v>
      </c>
      <c r="AM45" s="201">
        <f t="shared" si="4"/>
        <v>52</v>
      </c>
      <c r="AN45" s="201">
        <f t="shared" si="5"/>
        <v>49</v>
      </c>
      <c r="AO45" s="201">
        <f t="shared" si="6"/>
        <v>56</v>
      </c>
    </row>
    <row r="46" spans="1:41" s="193" customFormat="1" ht="18" x14ac:dyDescent="0.25">
      <c r="A46" s="195">
        <f t="shared" si="0"/>
        <v>578963</v>
      </c>
      <c r="B46" s="195" t="s">
        <v>6074</v>
      </c>
      <c r="C46" s="195" t="s">
        <v>6075</v>
      </c>
      <c r="D46" s="195" t="s">
        <v>27</v>
      </c>
      <c r="E46" s="195" t="s">
        <v>27</v>
      </c>
      <c r="F46" s="195" t="s">
        <v>410</v>
      </c>
      <c r="G46" s="195" t="s">
        <v>656</v>
      </c>
      <c r="H46" s="195" t="s">
        <v>4326</v>
      </c>
      <c r="I46" s="195" t="s">
        <v>53</v>
      </c>
      <c r="J46" s="126" t="s">
        <v>656</v>
      </c>
      <c r="K46" s="195" t="s">
        <v>6337</v>
      </c>
      <c r="L46" s="195" t="s">
        <v>6077</v>
      </c>
      <c r="M46" s="195" t="s">
        <v>6078</v>
      </c>
      <c r="N46" s="244">
        <v>64</v>
      </c>
      <c r="O46" s="245"/>
      <c r="P46" s="244">
        <v>64</v>
      </c>
      <c r="Q46" s="245"/>
      <c r="R46" s="244">
        <v>0</v>
      </c>
      <c r="S46" s="246"/>
      <c r="T46" s="245"/>
      <c r="U46" s="195">
        <v>5</v>
      </c>
      <c r="V46" s="195">
        <v>5</v>
      </c>
      <c r="W46" s="195">
        <v>0</v>
      </c>
      <c r="X46" s="195">
        <v>5</v>
      </c>
      <c r="Y46" s="195">
        <v>0</v>
      </c>
      <c r="Z46" s="195">
        <v>8</v>
      </c>
      <c r="AA46" s="195">
        <v>8</v>
      </c>
      <c r="AB46" s="195">
        <v>5</v>
      </c>
      <c r="AC46" s="195">
        <v>5</v>
      </c>
      <c r="AD46" s="195">
        <v>8</v>
      </c>
      <c r="AE46" s="195">
        <v>7</v>
      </c>
      <c r="AF46" s="195">
        <v>7</v>
      </c>
      <c r="AG46" s="195">
        <v>3</v>
      </c>
      <c r="AH46" s="195">
        <v>4</v>
      </c>
      <c r="AI46" s="173">
        <v>9</v>
      </c>
      <c r="AJ46" s="122" t="str">
        <f t="shared" si="1"/>
        <v>16, 10, 15, 10, 13</v>
      </c>
      <c r="AK46" s="201">
        <f t="shared" si="2"/>
        <v>16</v>
      </c>
      <c r="AL46" s="201">
        <f t="shared" si="3"/>
        <v>10</v>
      </c>
      <c r="AM46" s="201">
        <f t="shared" si="4"/>
        <v>15</v>
      </c>
      <c r="AN46" s="201">
        <f t="shared" si="5"/>
        <v>10</v>
      </c>
      <c r="AO46" s="201">
        <f t="shared" si="6"/>
        <v>13</v>
      </c>
    </row>
    <row r="47" spans="1:41" s="193" customFormat="1" ht="18" x14ac:dyDescent="0.25">
      <c r="A47" s="195">
        <f t="shared" si="0"/>
        <v>522193</v>
      </c>
      <c r="B47" s="195" t="s">
        <v>6074</v>
      </c>
      <c r="C47" s="195" t="s">
        <v>6075</v>
      </c>
      <c r="D47" s="195" t="s">
        <v>27</v>
      </c>
      <c r="E47" s="195" t="s">
        <v>27</v>
      </c>
      <c r="F47" s="195" t="s">
        <v>412</v>
      </c>
      <c r="G47" s="195" t="s">
        <v>598</v>
      </c>
      <c r="H47" s="195" t="s">
        <v>4536</v>
      </c>
      <c r="I47" s="195" t="s">
        <v>53</v>
      </c>
      <c r="J47" s="126" t="s">
        <v>16043</v>
      </c>
      <c r="K47" s="195" t="s">
        <v>6337</v>
      </c>
      <c r="L47" s="195" t="s">
        <v>6077</v>
      </c>
      <c r="M47" s="195" t="s">
        <v>6078</v>
      </c>
      <c r="N47" s="244">
        <v>225</v>
      </c>
      <c r="O47" s="245"/>
      <c r="P47" s="244">
        <v>225</v>
      </c>
      <c r="Q47" s="245"/>
      <c r="R47" s="244">
        <v>0</v>
      </c>
      <c r="S47" s="246"/>
      <c r="T47" s="245"/>
      <c r="U47" s="195">
        <v>5</v>
      </c>
      <c r="V47" s="195">
        <v>10</v>
      </c>
      <c r="W47" s="195">
        <v>0</v>
      </c>
      <c r="X47" s="195">
        <v>10</v>
      </c>
      <c r="Y47" s="195">
        <v>0</v>
      </c>
      <c r="Z47" s="195">
        <v>22</v>
      </c>
      <c r="AA47" s="195">
        <v>27</v>
      </c>
      <c r="AB47" s="195">
        <v>16</v>
      </c>
      <c r="AC47" s="195">
        <v>27</v>
      </c>
      <c r="AD47" s="195">
        <v>32</v>
      </c>
      <c r="AE47" s="195">
        <v>20</v>
      </c>
      <c r="AF47" s="195">
        <v>19</v>
      </c>
      <c r="AG47" s="195">
        <v>13</v>
      </c>
      <c r="AH47" s="195">
        <v>28</v>
      </c>
      <c r="AI47" s="173">
        <v>21</v>
      </c>
      <c r="AJ47" s="122" t="str">
        <f t="shared" si="1"/>
        <v>49, 43, 52, 32, 49</v>
      </c>
      <c r="AK47" s="201">
        <f t="shared" si="2"/>
        <v>49</v>
      </c>
      <c r="AL47" s="201">
        <f t="shared" si="3"/>
        <v>43</v>
      </c>
      <c r="AM47" s="201">
        <f t="shared" si="4"/>
        <v>52</v>
      </c>
      <c r="AN47" s="201">
        <f t="shared" si="5"/>
        <v>32</v>
      </c>
      <c r="AO47" s="201">
        <f t="shared" si="6"/>
        <v>49</v>
      </c>
    </row>
    <row r="48" spans="1:41" s="193" customFormat="1" ht="18" x14ac:dyDescent="0.25">
      <c r="A48" s="195">
        <f t="shared" si="0"/>
        <v>1753730</v>
      </c>
      <c r="B48" s="195" t="s">
        <v>6074</v>
      </c>
      <c r="C48" s="195" t="s">
        <v>6075</v>
      </c>
      <c r="D48" s="195" t="s">
        <v>27</v>
      </c>
      <c r="E48" s="195" t="s">
        <v>27</v>
      </c>
      <c r="F48" s="195" t="s">
        <v>412</v>
      </c>
      <c r="G48" s="195" t="s">
        <v>6606</v>
      </c>
      <c r="H48" s="195" t="s">
        <v>5842</v>
      </c>
      <c r="I48" s="195" t="s">
        <v>53</v>
      </c>
      <c r="J48" s="126" t="s">
        <v>6156</v>
      </c>
      <c r="K48" s="195" t="s">
        <v>6337</v>
      </c>
      <c r="L48" s="195" t="s">
        <v>6077</v>
      </c>
      <c r="M48" s="195" t="s">
        <v>6078</v>
      </c>
      <c r="N48" s="244">
        <v>37</v>
      </c>
      <c r="O48" s="245"/>
      <c r="P48" s="244">
        <v>37</v>
      </c>
      <c r="Q48" s="245"/>
      <c r="R48" s="244">
        <v>0</v>
      </c>
      <c r="S48" s="246"/>
      <c r="T48" s="245"/>
      <c r="U48" s="195">
        <v>5</v>
      </c>
      <c r="V48" s="195">
        <v>5</v>
      </c>
      <c r="W48" s="195">
        <v>0</v>
      </c>
      <c r="X48" s="195">
        <v>5</v>
      </c>
      <c r="Y48" s="195">
        <v>0</v>
      </c>
      <c r="Z48" s="195">
        <v>4</v>
      </c>
      <c r="AA48" s="195">
        <v>7</v>
      </c>
      <c r="AB48" s="195">
        <v>4</v>
      </c>
      <c r="AC48" s="195">
        <v>2</v>
      </c>
      <c r="AD48" s="195">
        <v>3</v>
      </c>
      <c r="AE48" s="195">
        <v>1</v>
      </c>
      <c r="AF48" s="195">
        <v>4</v>
      </c>
      <c r="AG48" s="195">
        <v>5</v>
      </c>
      <c r="AH48" s="195">
        <v>4</v>
      </c>
      <c r="AI48" s="173">
        <v>3</v>
      </c>
      <c r="AJ48" s="122" t="str">
        <f t="shared" si="1"/>
        <v>11, 6, 4, 9, 7</v>
      </c>
      <c r="AK48" s="201">
        <f t="shared" si="2"/>
        <v>11</v>
      </c>
      <c r="AL48" s="201">
        <f t="shared" si="3"/>
        <v>6</v>
      </c>
      <c r="AM48" s="201">
        <f t="shared" si="4"/>
        <v>4</v>
      </c>
      <c r="AN48" s="201">
        <f t="shared" si="5"/>
        <v>9</v>
      </c>
      <c r="AO48" s="201">
        <f t="shared" si="6"/>
        <v>7</v>
      </c>
    </row>
    <row r="49" spans="1:41" s="193" customFormat="1" ht="18" x14ac:dyDescent="0.25">
      <c r="A49" s="195">
        <f t="shared" si="0"/>
        <v>1746304</v>
      </c>
      <c r="B49" s="195" t="s">
        <v>6074</v>
      </c>
      <c r="C49" s="195" t="s">
        <v>6075</v>
      </c>
      <c r="D49" s="195" t="s">
        <v>27</v>
      </c>
      <c r="E49" s="195" t="s">
        <v>27</v>
      </c>
      <c r="F49" s="195" t="s">
        <v>662</v>
      </c>
      <c r="G49" s="195" t="s">
        <v>662</v>
      </c>
      <c r="H49" s="195" t="s">
        <v>5839</v>
      </c>
      <c r="I49" s="195" t="s">
        <v>53</v>
      </c>
      <c r="J49" s="126" t="s">
        <v>6605</v>
      </c>
      <c r="K49" s="195" t="s">
        <v>6337</v>
      </c>
      <c r="L49" s="195" t="s">
        <v>6077</v>
      </c>
      <c r="M49" s="195" t="s">
        <v>6078</v>
      </c>
      <c r="N49" s="244">
        <v>62</v>
      </c>
      <c r="O49" s="245"/>
      <c r="P49" s="244">
        <v>62</v>
      </c>
      <c r="Q49" s="245"/>
      <c r="R49" s="244">
        <v>0</v>
      </c>
      <c r="S49" s="246"/>
      <c r="T49" s="245"/>
      <c r="U49" s="195">
        <v>5</v>
      </c>
      <c r="V49" s="195">
        <v>5</v>
      </c>
      <c r="W49" s="195">
        <v>0</v>
      </c>
      <c r="X49" s="195">
        <v>5</v>
      </c>
      <c r="Y49" s="195">
        <v>0</v>
      </c>
      <c r="Z49" s="195">
        <v>6</v>
      </c>
      <c r="AA49" s="195">
        <v>4</v>
      </c>
      <c r="AB49" s="195">
        <v>11</v>
      </c>
      <c r="AC49" s="195">
        <v>3</v>
      </c>
      <c r="AD49" s="195">
        <v>7</v>
      </c>
      <c r="AE49" s="195">
        <v>1</v>
      </c>
      <c r="AF49" s="195">
        <v>6</v>
      </c>
      <c r="AG49" s="195">
        <v>8</v>
      </c>
      <c r="AH49" s="195">
        <v>10</v>
      </c>
      <c r="AI49" s="173">
        <v>6</v>
      </c>
      <c r="AJ49" s="122" t="str">
        <f t="shared" si="1"/>
        <v>10, 14, 8, 14, 16</v>
      </c>
      <c r="AK49" s="201">
        <f t="shared" si="2"/>
        <v>10</v>
      </c>
      <c r="AL49" s="201">
        <f t="shared" si="3"/>
        <v>14</v>
      </c>
      <c r="AM49" s="201">
        <f t="shared" si="4"/>
        <v>8</v>
      </c>
      <c r="AN49" s="201">
        <f t="shared" si="5"/>
        <v>14</v>
      </c>
      <c r="AO49" s="201">
        <f t="shared" si="6"/>
        <v>16</v>
      </c>
    </row>
    <row r="50" spans="1:41" s="193" customFormat="1" ht="18" x14ac:dyDescent="0.25">
      <c r="A50" s="195">
        <f t="shared" si="0"/>
        <v>1571470</v>
      </c>
      <c r="B50" s="195" t="s">
        <v>6074</v>
      </c>
      <c r="C50" s="195" t="s">
        <v>6075</v>
      </c>
      <c r="D50" s="195" t="s">
        <v>27</v>
      </c>
      <c r="E50" s="195" t="s">
        <v>27</v>
      </c>
      <c r="F50" s="195" t="s">
        <v>662</v>
      </c>
      <c r="G50" s="195" t="s">
        <v>6129</v>
      </c>
      <c r="H50" s="195" t="s">
        <v>5630</v>
      </c>
      <c r="I50" s="195" t="s">
        <v>53</v>
      </c>
      <c r="J50" s="126" t="s">
        <v>694</v>
      </c>
      <c r="K50" s="195" t="s">
        <v>6337</v>
      </c>
      <c r="L50" s="195" t="s">
        <v>6077</v>
      </c>
      <c r="M50" s="195" t="s">
        <v>6078</v>
      </c>
      <c r="N50" s="244">
        <v>117</v>
      </c>
      <c r="O50" s="245"/>
      <c r="P50" s="244">
        <v>117</v>
      </c>
      <c r="Q50" s="245"/>
      <c r="R50" s="244">
        <v>0</v>
      </c>
      <c r="S50" s="246"/>
      <c r="T50" s="245"/>
      <c r="U50" s="195">
        <v>5</v>
      </c>
      <c r="V50" s="195">
        <v>7</v>
      </c>
      <c r="W50" s="195">
        <v>0</v>
      </c>
      <c r="X50" s="195">
        <v>7</v>
      </c>
      <c r="Y50" s="195">
        <v>0</v>
      </c>
      <c r="Z50" s="195">
        <v>9</v>
      </c>
      <c r="AA50" s="195">
        <v>8</v>
      </c>
      <c r="AB50" s="195">
        <v>14</v>
      </c>
      <c r="AC50" s="195">
        <v>15</v>
      </c>
      <c r="AD50" s="195">
        <v>14</v>
      </c>
      <c r="AE50" s="195">
        <v>14</v>
      </c>
      <c r="AF50" s="195">
        <v>10</v>
      </c>
      <c r="AG50" s="195">
        <v>6</v>
      </c>
      <c r="AH50" s="195">
        <v>17</v>
      </c>
      <c r="AI50" s="173">
        <v>10</v>
      </c>
      <c r="AJ50" s="122" t="str">
        <f t="shared" si="1"/>
        <v>17, 29, 28, 16, 27</v>
      </c>
      <c r="AK50" s="201">
        <f t="shared" si="2"/>
        <v>17</v>
      </c>
      <c r="AL50" s="201">
        <f t="shared" si="3"/>
        <v>29</v>
      </c>
      <c r="AM50" s="201">
        <f t="shared" si="4"/>
        <v>28</v>
      </c>
      <c r="AN50" s="201">
        <f t="shared" si="5"/>
        <v>16</v>
      </c>
      <c r="AO50" s="201">
        <f t="shared" si="6"/>
        <v>27</v>
      </c>
    </row>
    <row r="51" spans="1:41" s="193" customFormat="1" ht="18" x14ac:dyDescent="0.25">
      <c r="A51" s="195">
        <f t="shared" si="0"/>
        <v>474569</v>
      </c>
      <c r="B51" s="195" t="s">
        <v>6074</v>
      </c>
      <c r="C51" s="195" t="s">
        <v>6075</v>
      </c>
      <c r="D51" s="195" t="s">
        <v>27</v>
      </c>
      <c r="E51" s="195" t="s">
        <v>27</v>
      </c>
      <c r="F51" s="195" t="s">
        <v>662</v>
      </c>
      <c r="G51" s="195" t="s">
        <v>6142</v>
      </c>
      <c r="H51" s="195" t="s">
        <v>5055</v>
      </c>
      <c r="I51" s="195" t="s">
        <v>53</v>
      </c>
      <c r="J51" s="126" t="s">
        <v>662</v>
      </c>
      <c r="K51" s="195" t="s">
        <v>6337</v>
      </c>
      <c r="L51" s="195" t="s">
        <v>6077</v>
      </c>
      <c r="M51" s="195" t="s">
        <v>6078</v>
      </c>
      <c r="N51" s="244">
        <v>265</v>
      </c>
      <c r="O51" s="245"/>
      <c r="P51" s="244">
        <v>265</v>
      </c>
      <c r="Q51" s="245"/>
      <c r="R51" s="244">
        <v>0</v>
      </c>
      <c r="S51" s="246"/>
      <c r="T51" s="245"/>
      <c r="U51" s="195">
        <v>5</v>
      </c>
      <c r="V51" s="195">
        <v>15</v>
      </c>
      <c r="W51" s="195">
        <v>0</v>
      </c>
      <c r="X51" s="195">
        <v>15</v>
      </c>
      <c r="Y51" s="195">
        <v>0</v>
      </c>
      <c r="Z51" s="195">
        <v>23</v>
      </c>
      <c r="AA51" s="195">
        <v>17</v>
      </c>
      <c r="AB51" s="195">
        <v>19</v>
      </c>
      <c r="AC51" s="195">
        <v>26</v>
      </c>
      <c r="AD51" s="195">
        <v>29</v>
      </c>
      <c r="AE51" s="195">
        <v>30</v>
      </c>
      <c r="AF51" s="195">
        <v>32</v>
      </c>
      <c r="AG51" s="195">
        <v>35</v>
      </c>
      <c r="AH51" s="195">
        <v>28</v>
      </c>
      <c r="AI51" s="173">
        <v>26</v>
      </c>
      <c r="AJ51" s="122" t="str">
        <f t="shared" si="1"/>
        <v>40, 45, 59, 67, 54</v>
      </c>
      <c r="AK51" s="201">
        <f t="shared" si="2"/>
        <v>40</v>
      </c>
      <c r="AL51" s="201">
        <f t="shared" si="3"/>
        <v>45</v>
      </c>
      <c r="AM51" s="201">
        <f t="shared" si="4"/>
        <v>59</v>
      </c>
      <c r="AN51" s="201">
        <f t="shared" si="5"/>
        <v>67</v>
      </c>
      <c r="AO51" s="201">
        <f t="shared" si="6"/>
        <v>54</v>
      </c>
    </row>
    <row r="52" spans="1:41" s="193" customFormat="1" ht="27" x14ac:dyDescent="0.25">
      <c r="A52" s="195">
        <f t="shared" si="0"/>
        <v>1372861</v>
      </c>
      <c r="B52" s="195" t="s">
        <v>6074</v>
      </c>
      <c r="C52" s="195" t="s">
        <v>6075</v>
      </c>
      <c r="D52" s="195" t="s">
        <v>27</v>
      </c>
      <c r="E52" s="195" t="s">
        <v>27</v>
      </c>
      <c r="F52" s="195" t="s">
        <v>662</v>
      </c>
      <c r="G52" s="195" t="s">
        <v>6128</v>
      </c>
      <c r="H52" s="195" t="s">
        <v>5659</v>
      </c>
      <c r="I52" s="195" t="s">
        <v>53</v>
      </c>
      <c r="J52" s="126" t="s">
        <v>6180</v>
      </c>
      <c r="K52" s="195" t="s">
        <v>6337</v>
      </c>
      <c r="L52" s="195" t="s">
        <v>6077</v>
      </c>
      <c r="M52" s="195" t="s">
        <v>6078</v>
      </c>
      <c r="N52" s="244">
        <v>13</v>
      </c>
      <c r="O52" s="245"/>
      <c r="P52" s="244">
        <v>13</v>
      </c>
      <c r="Q52" s="245"/>
      <c r="R52" s="244">
        <v>0</v>
      </c>
      <c r="S52" s="246"/>
      <c r="T52" s="245"/>
      <c r="U52" s="195">
        <v>4</v>
      </c>
      <c r="V52" s="195">
        <v>4</v>
      </c>
      <c r="W52" s="195">
        <v>0</v>
      </c>
      <c r="X52" s="195">
        <v>4</v>
      </c>
      <c r="Y52" s="195">
        <v>0</v>
      </c>
      <c r="Z52" s="195">
        <v>1</v>
      </c>
      <c r="AA52" s="195">
        <v>4</v>
      </c>
      <c r="AB52" s="195">
        <v>0</v>
      </c>
      <c r="AC52" s="195">
        <v>0</v>
      </c>
      <c r="AD52" s="195">
        <v>1</v>
      </c>
      <c r="AE52" s="195">
        <v>1</v>
      </c>
      <c r="AF52" s="195">
        <v>2</v>
      </c>
      <c r="AG52" s="195">
        <v>0</v>
      </c>
      <c r="AH52" s="195">
        <v>2</v>
      </c>
      <c r="AI52" s="173">
        <v>2</v>
      </c>
      <c r="AJ52" s="122" t="str">
        <f t="shared" si="1"/>
        <v>5, 0, 2, 2, 4</v>
      </c>
      <c r="AK52" s="201">
        <f t="shared" si="2"/>
        <v>5</v>
      </c>
      <c r="AL52" s="201">
        <f t="shared" si="3"/>
        <v>0</v>
      </c>
      <c r="AM52" s="201">
        <f t="shared" si="4"/>
        <v>2</v>
      </c>
      <c r="AN52" s="201">
        <f t="shared" si="5"/>
        <v>2</v>
      </c>
      <c r="AO52" s="201">
        <f t="shared" si="6"/>
        <v>4</v>
      </c>
    </row>
    <row r="53" spans="1:41" s="193" customFormat="1" ht="18" x14ac:dyDescent="0.25">
      <c r="A53" s="195">
        <f t="shared" si="0"/>
        <v>522292</v>
      </c>
      <c r="B53" s="195" t="s">
        <v>6074</v>
      </c>
      <c r="C53" s="195" t="s">
        <v>6075</v>
      </c>
      <c r="D53" s="195" t="s">
        <v>27</v>
      </c>
      <c r="E53" s="195" t="s">
        <v>27</v>
      </c>
      <c r="F53" s="195" t="s">
        <v>407</v>
      </c>
      <c r="G53" s="195" t="s">
        <v>407</v>
      </c>
      <c r="H53" s="195" t="s">
        <v>4283</v>
      </c>
      <c r="I53" s="195" t="s">
        <v>53</v>
      </c>
      <c r="J53" s="126" t="s">
        <v>630</v>
      </c>
      <c r="K53" s="195" t="s">
        <v>6337</v>
      </c>
      <c r="L53" s="195" t="s">
        <v>6077</v>
      </c>
      <c r="M53" s="195" t="s">
        <v>6078</v>
      </c>
      <c r="N53" s="244">
        <v>140</v>
      </c>
      <c r="O53" s="245"/>
      <c r="P53" s="244">
        <v>137</v>
      </c>
      <c r="Q53" s="245"/>
      <c r="R53" s="244">
        <v>3</v>
      </c>
      <c r="S53" s="246"/>
      <c r="T53" s="245"/>
      <c r="U53" s="195">
        <v>5</v>
      </c>
      <c r="V53" s="195">
        <v>10</v>
      </c>
      <c r="W53" s="195">
        <v>0</v>
      </c>
      <c r="X53" s="195">
        <v>10</v>
      </c>
      <c r="Y53" s="195">
        <v>0</v>
      </c>
      <c r="Z53" s="195">
        <v>14</v>
      </c>
      <c r="AA53" s="195">
        <v>8</v>
      </c>
      <c r="AB53" s="195">
        <v>15</v>
      </c>
      <c r="AC53" s="195">
        <v>15</v>
      </c>
      <c r="AD53" s="195">
        <v>14</v>
      </c>
      <c r="AE53" s="195">
        <v>11</v>
      </c>
      <c r="AF53" s="195">
        <v>18</v>
      </c>
      <c r="AG53" s="195">
        <v>15</v>
      </c>
      <c r="AH53" s="195">
        <v>18</v>
      </c>
      <c r="AI53" s="173">
        <v>12</v>
      </c>
      <c r="AJ53" s="122" t="str">
        <f t="shared" si="1"/>
        <v>22, 30, 25, 33, 30</v>
      </c>
      <c r="AK53" s="201">
        <f t="shared" si="2"/>
        <v>22</v>
      </c>
      <c r="AL53" s="201">
        <f t="shared" si="3"/>
        <v>30</v>
      </c>
      <c r="AM53" s="201">
        <f t="shared" si="4"/>
        <v>25</v>
      </c>
      <c r="AN53" s="201">
        <f t="shared" si="5"/>
        <v>33</v>
      </c>
      <c r="AO53" s="201">
        <f t="shared" si="6"/>
        <v>30</v>
      </c>
    </row>
    <row r="54" spans="1:41" s="193" customFormat="1" ht="18" x14ac:dyDescent="0.25">
      <c r="A54" s="195">
        <f t="shared" si="0"/>
        <v>1571587</v>
      </c>
      <c r="B54" s="195" t="s">
        <v>6074</v>
      </c>
      <c r="C54" s="195" t="s">
        <v>6075</v>
      </c>
      <c r="D54" s="195" t="s">
        <v>27</v>
      </c>
      <c r="E54" s="195" t="s">
        <v>27</v>
      </c>
      <c r="F54" s="195" t="s">
        <v>407</v>
      </c>
      <c r="G54" s="195" t="s">
        <v>6076</v>
      </c>
      <c r="H54" s="195" t="s">
        <v>5789</v>
      </c>
      <c r="I54" s="195" t="s">
        <v>53</v>
      </c>
      <c r="J54" s="126" t="s">
        <v>6149</v>
      </c>
      <c r="K54" s="195" t="s">
        <v>6337</v>
      </c>
      <c r="L54" s="195" t="s">
        <v>6077</v>
      </c>
      <c r="M54" s="195" t="s">
        <v>6078</v>
      </c>
      <c r="N54" s="244">
        <v>44</v>
      </c>
      <c r="O54" s="245"/>
      <c r="P54" s="244">
        <v>44</v>
      </c>
      <c r="Q54" s="245"/>
      <c r="R54" s="244">
        <v>0</v>
      </c>
      <c r="S54" s="246"/>
      <c r="T54" s="245"/>
      <c r="U54" s="195">
        <v>5</v>
      </c>
      <c r="V54" s="195">
        <v>5</v>
      </c>
      <c r="W54" s="195">
        <v>0</v>
      </c>
      <c r="X54" s="195">
        <v>5</v>
      </c>
      <c r="Y54" s="195">
        <v>0</v>
      </c>
      <c r="Z54" s="195">
        <v>4</v>
      </c>
      <c r="AA54" s="195">
        <v>5</v>
      </c>
      <c r="AB54" s="195">
        <v>3</v>
      </c>
      <c r="AC54" s="195">
        <v>3</v>
      </c>
      <c r="AD54" s="195">
        <v>2</v>
      </c>
      <c r="AE54" s="195">
        <v>5</v>
      </c>
      <c r="AF54" s="195">
        <v>4</v>
      </c>
      <c r="AG54" s="195">
        <v>7</v>
      </c>
      <c r="AH54" s="195">
        <v>5</v>
      </c>
      <c r="AI54" s="173">
        <v>6</v>
      </c>
      <c r="AJ54" s="122" t="str">
        <f t="shared" si="1"/>
        <v>9, 6, 7, 11, 11</v>
      </c>
      <c r="AK54" s="201">
        <f t="shared" si="2"/>
        <v>9</v>
      </c>
      <c r="AL54" s="201">
        <f t="shared" si="3"/>
        <v>6</v>
      </c>
      <c r="AM54" s="201">
        <f t="shared" si="4"/>
        <v>7</v>
      </c>
      <c r="AN54" s="201">
        <f t="shared" si="5"/>
        <v>11</v>
      </c>
      <c r="AO54" s="201">
        <f t="shared" si="6"/>
        <v>11</v>
      </c>
    </row>
    <row r="55" spans="1:41" s="193" customFormat="1" ht="18" x14ac:dyDescent="0.25">
      <c r="A55" s="195">
        <f t="shared" si="0"/>
        <v>489963</v>
      </c>
      <c r="B55" s="195" t="s">
        <v>6074</v>
      </c>
      <c r="C55" s="195" t="s">
        <v>6075</v>
      </c>
      <c r="D55" s="195" t="s">
        <v>27</v>
      </c>
      <c r="E55" s="195" t="s">
        <v>27</v>
      </c>
      <c r="F55" s="195" t="s">
        <v>435</v>
      </c>
      <c r="G55" s="195" t="s">
        <v>6132</v>
      </c>
      <c r="H55" s="195" t="s">
        <v>5242</v>
      </c>
      <c r="I55" s="195" t="s">
        <v>53</v>
      </c>
      <c r="J55" s="126" t="s">
        <v>6226</v>
      </c>
      <c r="K55" s="195" t="s">
        <v>6337</v>
      </c>
      <c r="L55" s="195" t="s">
        <v>6077</v>
      </c>
      <c r="M55" s="195" t="s">
        <v>6078</v>
      </c>
      <c r="N55" s="244">
        <v>250</v>
      </c>
      <c r="O55" s="245"/>
      <c r="P55" s="244">
        <v>250</v>
      </c>
      <c r="Q55" s="245"/>
      <c r="R55" s="244">
        <v>0</v>
      </c>
      <c r="S55" s="246"/>
      <c r="T55" s="245"/>
      <c r="U55" s="195">
        <v>5</v>
      </c>
      <c r="V55" s="195">
        <v>15</v>
      </c>
      <c r="W55" s="195">
        <v>0</v>
      </c>
      <c r="X55" s="195">
        <v>15</v>
      </c>
      <c r="Y55" s="195">
        <v>0</v>
      </c>
      <c r="Z55" s="195">
        <v>29</v>
      </c>
      <c r="AA55" s="195">
        <v>16</v>
      </c>
      <c r="AB55" s="195">
        <v>33</v>
      </c>
      <c r="AC55" s="195">
        <v>28</v>
      </c>
      <c r="AD55" s="195">
        <v>25</v>
      </c>
      <c r="AE55" s="195">
        <v>17</v>
      </c>
      <c r="AF55" s="195">
        <v>21</v>
      </c>
      <c r="AG55" s="195">
        <v>16</v>
      </c>
      <c r="AH55" s="195">
        <v>40</v>
      </c>
      <c r="AI55" s="173">
        <v>25</v>
      </c>
      <c r="AJ55" s="122" t="str">
        <f t="shared" si="1"/>
        <v>45, 61, 42, 37, 65</v>
      </c>
      <c r="AK55" s="201">
        <f t="shared" si="2"/>
        <v>45</v>
      </c>
      <c r="AL55" s="201">
        <f t="shared" si="3"/>
        <v>61</v>
      </c>
      <c r="AM55" s="201">
        <f t="shared" si="4"/>
        <v>42</v>
      </c>
      <c r="AN55" s="201">
        <f t="shared" si="5"/>
        <v>37</v>
      </c>
      <c r="AO55" s="201">
        <f t="shared" si="6"/>
        <v>65</v>
      </c>
    </row>
    <row r="56" spans="1:41" s="193" customFormat="1" ht="18" x14ac:dyDescent="0.25">
      <c r="A56" s="195">
        <f t="shared" si="0"/>
        <v>1023928</v>
      </c>
      <c r="B56" s="195" t="s">
        <v>6074</v>
      </c>
      <c r="C56" s="195" t="s">
        <v>6075</v>
      </c>
      <c r="D56" s="195" t="s">
        <v>27</v>
      </c>
      <c r="E56" s="195" t="s">
        <v>27</v>
      </c>
      <c r="F56" s="195" t="s">
        <v>435</v>
      </c>
      <c r="G56" s="195" t="s">
        <v>435</v>
      </c>
      <c r="H56" s="195" t="s">
        <v>5322</v>
      </c>
      <c r="I56" s="195" t="s">
        <v>53</v>
      </c>
      <c r="J56" s="126" t="s">
        <v>6224</v>
      </c>
      <c r="K56" s="195" t="s">
        <v>6337</v>
      </c>
      <c r="L56" s="195" t="s">
        <v>6077</v>
      </c>
      <c r="M56" s="195" t="s">
        <v>6078</v>
      </c>
      <c r="N56" s="244">
        <v>17</v>
      </c>
      <c r="O56" s="245"/>
      <c r="P56" s="244">
        <v>17</v>
      </c>
      <c r="Q56" s="245"/>
      <c r="R56" s="244">
        <v>0</v>
      </c>
      <c r="S56" s="246"/>
      <c r="T56" s="245"/>
      <c r="U56" s="195">
        <v>5</v>
      </c>
      <c r="V56" s="195">
        <v>5</v>
      </c>
      <c r="W56" s="195">
        <v>0</v>
      </c>
      <c r="X56" s="195">
        <v>5</v>
      </c>
      <c r="Y56" s="195">
        <v>0</v>
      </c>
      <c r="Z56" s="195">
        <v>1</v>
      </c>
      <c r="AA56" s="195">
        <v>2</v>
      </c>
      <c r="AB56" s="195">
        <v>1</v>
      </c>
      <c r="AC56" s="195">
        <v>1</v>
      </c>
      <c r="AD56" s="195">
        <v>1</v>
      </c>
      <c r="AE56" s="195">
        <v>4</v>
      </c>
      <c r="AF56" s="195">
        <v>4</v>
      </c>
      <c r="AG56" s="195">
        <v>1</v>
      </c>
      <c r="AH56" s="195">
        <v>0</v>
      </c>
      <c r="AI56" s="173">
        <v>2</v>
      </c>
      <c r="AJ56" s="122" t="str">
        <f t="shared" si="1"/>
        <v>3, 2, 5, 5, 2</v>
      </c>
      <c r="AK56" s="201">
        <f t="shared" si="2"/>
        <v>3</v>
      </c>
      <c r="AL56" s="201">
        <f t="shared" si="3"/>
        <v>2</v>
      </c>
      <c r="AM56" s="201">
        <f t="shared" si="4"/>
        <v>5</v>
      </c>
      <c r="AN56" s="201">
        <f t="shared" si="5"/>
        <v>5</v>
      </c>
      <c r="AO56" s="201">
        <f t="shared" si="6"/>
        <v>2</v>
      </c>
    </row>
    <row r="57" spans="1:41" s="193" customFormat="1" ht="18" x14ac:dyDescent="0.25">
      <c r="A57" s="195">
        <f t="shared" si="0"/>
        <v>1025808</v>
      </c>
      <c r="B57" s="195" t="s">
        <v>6074</v>
      </c>
      <c r="C57" s="195" t="s">
        <v>6075</v>
      </c>
      <c r="D57" s="195" t="s">
        <v>27</v>
      </c>
      <c r="E57" s="195" t="s">
        <v>27</v>
      </c>
      <c r="F57" s="195" t="s">
        <v>435</v>
      </c>
      <c r="G57" s="195" t="s">
        <v>6134</v>
      </c>
      <c r="H57" s="195" t="s">
        <v>5345</v>
      </c>
      <c r="I57" s="195" t="s">
        <v>53</v>
      </c>
      <c r="J57" s="126" t="s">
        <v>6134</v>
      </c>
      <c r="K57" s="195" t="s">
        <v>6337</v>
      </c>
      <c r="L57" s="195" t="s">
        <v>6077</v>
      </c>
      <c r="M57" s="195" t="s">
        <v>6078</v>
      </c>
      <c r="N57" s="244">
        <v>27</v>
      </c>
      <c r="O57" s="245"/>
      <c r="P57" s="244">
        <v>27</v>
      </c>
      <c r="Q57" s="245"/>
      <c r="R57" s="244">
        <v>0</v>
      </c>
      <c r="S57" s="246"/>
      <c r="T57" s="245"/>
      <c r="U57" s="195">
        <v>5</v>
      </c>
      <c r="V57" s="195">
        <v>5</v>
      </c>
      <c r="W57" s="195">
        <v>0</v>
      </c>
      <c r="X57" s="195">
        <v>5</v>
      </c>
      <c r="Y57" s="195">
        <v>0</v>
      </c>
      <c r="Z57" s="195">
        <v>1</v>
      </c>
      <c r="AA57" s="195">
        <v>1</v>
      </c>
      <c r="AB57" s="195">
        <v>6</v>
      </c>
      <c r="AC57" s="195">
        <v>6</v>
      </c>
      <c r="AD57" s="195">
        <v>1</v>
      </c>
      <c r="AE57" s="195">
        <v>2</v>
      </c>
      <c r="AF57" s="195">
        <v>3</v>
      </c>
      <c r="AG57" s="195">
        <v>2</v>
      </c>
      <c r="AH57" s="195">
        <v>4</v>
      </c>
      <c r="AI57" s="173">
        <v>1</v>
      </c>
      <c r="AJ57" s="122" t="str">
        <f t="shared" si="1"/>
        <v>2, 12, 3, 5, 5</v>
      </c>
      <c r="AK57" s="201">
        <f t="shared" si="2"/>
        <v>2</v>
      </c>
      <c r="AL57" s="201">
        <f t="shared" si="3"/>
        <v>12</v>
      </c>
      <c r="AM57" s="201">
        <f t="shared" si="4"/>
        <v>3</v>
      </c>
      <c r="AN57" s="201">
        <f t="shared" si="5"/>
        <v>5</v>
      </c>
      <c r="AO57" s="201">
        <f t="shared" si="6"/>
        <v>5</v>
      </c>
    </row>
    <row r="58" spans="1:41" s="193" customFormat="1" ht="18" x14ac:dyDescent="0.25">
      <c r="A58" s="195">
        <f t="shared" si="0"/>
        <v>1025816</v>
      </c>
      <c r="B58" s="195" t="s">
        <v>6074</v>
      </c>
      <c r="C58" s="195" t="s">
        <v>6075</v>
      </c>
      <c r="D58" s="195" t="s">
        <v>27</v>
      </c>
      <c r="E58" s="195" t="s">
        <v>27</v>
      </c>
      <c r="F58" s="195" t="s">
        <v>435</v>
      </c>
      <c r="G58" s="195" t="s">
        <v>6133</v>
      </c>
      <c r="H58" s="195" t="s">
        <v>5371</v>
      </c>
      <c r="I58" s="195" t="s">
        <v>53</v>
      </c>
      <c r="J58" s="126" t="s">
        <v>6173</v>
      </c>
      <c r="K58" s="195" t="s">
        <v>6337</v>
      </c>
      <c r="L58" s="195" t="s">
        <v>6077</v>
      </c>
      <c r="M58" s="195" t="s">
        <v>6078</v>
      </c>
      <c r="N58" s="244">
        <v>42</v>
      </c>
      <c r="O58" s="245"/>
      <c r="P58" s="244">
        <v>42</v>
      </c>
      <c r="Q58" s="245"/>
      <c r="R58" s="244">
        <v>0</v>
      </c>
      <c r="S58" s="246"/>
      <c r="T58" s="245"/>
      <c r="U58" s="195">
        <v>5</v>
      </c>
      <c r="V58" s="195">
        <v>5</v>
      </c>
      <c r="W58" s="195">
        <v>0</v>
      </c>
      <c r="X58" s="195">
        <v>5</v>
      </c>
      <c r="Y58" s="195">
        <v>0</v>
      </c>
      <c r="Z58" s="195">
        <v>6</v>
      </c>
      <c r="AA58" s="195">
        <v>2</v>
      </c>
      <c r="AB58" s="195">
        <v>5</v>
      </c>
      <c r="AC58" s="195">
        <v>3</v>
      </c>
      <c r="AD58" s="195">
        <v>5</v>
      </c>
      <c r="AE58" s="195">
        <v>5</v>
      </c>
      <c r="AF58" s="195">
        <v>3</v>
      </c>
      <c r="AG58" s="195">
        <v>4</v>
      </c>
      <c r="AH58" s="195">
        <v>5</v>
      </c>
      <c r="AI58" s="173">
        <v>4</v>
      </c>
      <c r="AJ58" s="122" t="str">
        <f t="shared" si="1"/>
        <v>8, 8, 10, 7, 9</v>
      </c>
      <c r="AK58" s="201">
        <f t="shared" si="2"/>
        <v>8</v>
      </c>
      <c r="AL58" s="201">
        <f t="shared" si="3"/>
        <v>8</v>
      </c>
      <c r="AM58" s="201">
        <f t="shared" si="4"/>
        <v>10</v>
      </c>
      <c r="AN58" s="201">
        <f t="shared" si="5"/>
        <v>7</v>
      </c>
      <c r="AO58" s="201">
        <f t="shared" si="6"/>
        <v>9</v>
      </c>
    </row>
    <row r="59" spans="1:41" s="193" customFormat="1" ht="18" x14ac:dyDescent="0.25">
      <c r="A59" s="195">
        <f t="shared" si="0"/>
        <v>1024041</v>
      </c>
      <c r="B59" s="195" t="s">
        <v>6074</v>
      </c>
      <c r="C59" s="195" t="s">
        <v>6075</v>
      </c>
      <c r="D59" s="195" t="s">
        <v>27</v>
      </c>
      <c r="E59" s="195" t="s">
        <v>27</v>
      </c>
      <c r="F59" s="195" t="s">
        <v>441</v>
      </c>
      <c r="G59" s="195" t="s">
        <v>615</v>
      </c>
      <c r="H59" s="195" t="s">
        <v>5565</v>
      </c>
      <c r="I59" s="195" t="s">
        <v>53</v>
      </c>
      <c r="J59" s="126" t="s">
        <v>545</v>
      </c>
      <c r="K59" s="195" t="s">
        <v>6337</v>
      </c>
      <c r="L59" s="195" t="s">
        <v>6077</v>
      </c>
      <c r="M59" s="195" t="s">
        <v>6078</v>
      </c>
      <c r="N59" s="244">
        <v>21</v>
      </c>
      <c r="O59" s="245"/>
      <c r="P59" s="244">
        <v>21</v>
      </c>
      <c r="Q59" s="245"/>
      <c r="R59" s="244">
        <v>0</v>
      </c>
      <c r="S59" s="246"/>
      <c r="T59" s="245"/>
      <c r="U59" s="195">
        <v>5</v>
      </c>
      <c r="V59" s="195">
        <v>5</v>
      </c>
      <c r="W59" s="195">
        <v>0</v>
      </c>
      <c r="X59" s="195">
        <v>5</v>
      </c>
      <c r="Y59" s="195">
        <v>0</v>
      </c>
      <c r="Z59" s="195">
        <v>0</v>
      </c>
      <c r="AA59" s="195">
        <v>2</v>
      </c>
      <c r="AB59" s="195">
        <v>6</v>
      </c>
      <c r="AC59" s="195">
        <v>2</v>
      </c>
      <c r="AD59" s="195">
        <v>3</v>
      </c>
      <c r="AE59" s="195">
        <v>0</v>
      </c>
      <c r="AF59" s="195">
        <v>3</v>
      </c>
      <c r="AG59" s="195">
        <v>2</v>
      </c>
      <c r="AH59" s="195">
        <v>2</v>
      </c>
      <c r="AI59" s="173">
        <v>1</v>
      </c>
      <c r="AJ59" s="122" t="str">
        <f t="shared" si="1"/>
        <v>2, 8, 3, 5, 3</v>
      </c>
      <c r="AK59" s="201">
        <f t="shared" si="2"/>
        <v>2</v>
      </c>
      <c r="AL59" s="201">
        <f t="shared" si="3"/>
        <v>8</v>
      </c>
      <c r="AM59" s="201">
        <f t="shared" si="4"/>
        <v>3</v>
      </c>
      <c r="AN59" s="201">
        <f t="shared" si="5"/>
        <v>5</v>
      </c>
      <c r="AO59" s="201">
        <f t="shared" si="6"/>
        <v>3</v>
      </c>
    </row>
    <row r="60" spans="1:41" s="193" customFormat="1" ht="18" x14ac:dyDescent="0.25">
      <c r="A60" s="195">
        <f t="shared" si="0"/>
        <v>1024082</v>
      </c>
      <c r="B60" s="195" t="s">
        <v>6074</v>
      </c>
      <c r="C60" s="195" t="s">
        <v>6075</v>
      </c>
      <c r="D60" s="195" t="s">
        <v>27</v>
      </c>
      <c r="E60" s="195" t="s">
        <v>27</v>
      </c>
      <c r="F60" s="195" t="s">
        <v>441</v>
      </c>
      <c r="G60" s="195" t="s">
        <v>607</v>
      </c>
      <c r="H60" s="195" t="s">
        <v>5537</v>
      </c>
      <c r="I60" s="195" t="s">
        <v>53</v>
      </c>
      <c r="J60" s="126" t="s">
        <v>6228</v>
      </c>
      <c r="K60" s="195" t="s">
        <v>6337</v>
      </c>
      <c r="L60" s="195" t="s">
        <v>6077</v>
      </c>
      <c r="M60" s="195" t="s">
        <v>6078</v>
      </c>
      <c r="N60" s="244">
        <v>22</v>
      </c>
      <c r="O60" s="245"/>
      <c r="P60" s="244">
        <v>22</v>
      </c>
      <c r="Q60" s="245"/>
      <c r="R60" s="244">
        <v>0</v>
      </c>
      <c r="S60" s="246"/>
      <c r="T60" s="245"/>
      <c r="U60" s="195">
        <v>5</v>
      </c>
      <c r="V60" s="195">
        <v>5</v>
      </c>
      <c r="W60" s="195">
        <v>0</v>
      </c>
      <c r="X60" s="195">
        <v>5</v>
      </c>
      <c r="Y60" s="195">
        <v>0</v>
      </c>
      <c r="Z60" s="195">
        <v>1</v>
      </c>
      <c r="AA60" s="195">
        <v>0</v>
      </c>
      <c r="AB60" s="195">
        <v>4</v>
      </c>
      <c r="AC60" s="195">
        <v>1</v>
      </c>
      <c r="AD60" s="195">
        <v>1</v>
      </c>
      <c r="AE60" s="195">
        <v>0</v>
      </c>
      <c r="AF60" s="195">
        <v>5</v>
      </c>
      <c r="AG60" s="195">
        <v>2</v>
      </c>
      <c r="AH60" s="195">
        <v>5</v>
      </c>
      <c r="AI60" s="173">
        <v>3</v>
      </c>
      <c r="AJ60" s="122" t="str">
        <f t="shared" si="1"/>
        <v>1, 5, 1, 7, 8</v>
      </c>
      <c r="AK60" s="201">
        <f t="shared" si="2"/>
        <v>1</v>
      </c>
      <c r="AL60" s="201">
        <f t="shared" si="3"/>
        <v>5</v>
      </c>
      <c r="AM60" s="201">
        <f t="shared" si="4"/>
        <v>1</v>
      </c>
      <c r="AN60" s="201">
        <f t="shared" si="5"/>
        <v>7</v>
      </c>
      <c r="AO60" s="201">
        <f t="shared" si="6"/>
        <v>8</v>
      </c>
    </row>
    <row r="61" spans="1:41" s="193" customFormat="1" ht="18" x14ac:dyDescent="0.25">
      <c r="A61" s="195">
        <f t="shared" si="0"/>
        <v>474502</v>
      </c>
      <c r="B61" s="195" t="s">
        <v>6074</v>
      </c>
      <c r="C61" s="195" t="s">
        <v>6075</v>
      </c>
      <c r="D61" s="195" t="s">
        <v>27</v>
      </c>
      <c r="E61" s="195" t="s">
        <v>27</v>
      </c>
      <c r="F61" s="195" t="s">
        <v>441</v>
      </c>
      <c r="G61" s="195" t="s">
        <v>6137</v>
      </c>
      <c r="H61" s="195" t="s">
        <v>5485</v>
      </c>
      <c r="I61" s="195" t="s">
        <v>53</v>
      </c>
      <c r="J61" s="126" t="s">
        <v>16044</v>
      </c>
      <c r="K61" s="195" t="s">
        <v>6337</v>
      </c>
      <c r="L61" s="195" t="s">
        <v>6077</v>
      </c>
      <c r="M61" s="195" t="s">
        <v>6078</v>
      </c>
      <c r="N61" s="244">
        <v>40</v>
      </c>
      <c r="O61" s="245"/>
      <c r="P61" s="244">
        <v>40</v>
      </c>
      <c r="Q61" s="245"/>
      <c r="R61" s="244">
        <v>0</v>
      </c>
      <c r="S61" s="246"/>
      <c r="T61" s="245"/>
      <c r="U61" s="195">
        <v>5</v>
      </c>
      <c r="V61" s="195">
        <v>5</v>
      </c>
      <c r="W61" s="195">
        <v>0</v>
      </c>
      <c r="X61" s="195">
        <v>5</v>
      </c>
      <c r="Y61" s="195">
        <v>0</v>
      </c>
      <c r="Z61" s="195">
        <v>7</v>
      </c>
      <c r="AA61" s="195">
        <v>6</v>
      </c>
      <c r="AB61" s="195">
        <v>8</v>
      </c>
      <c r="AC61" s="195">
        <v>3</v>
      </c>
      <c r="AD61" s="195">
        <v>3</v>
      </c>
      <c r="AE61" s="195">
        <v>3</v>
      </c>
      <c r="AF61" s="195">
        <v>3</v>
      </c>
      <c r="AG61" s="195">
        <v>1</v>
      </c>
      <c r="AH61" s="195">
        <v>5</v>
      </c>
      <c r="AI61" s="173">
        <v>1</v>
      </c>
      <c r="AJ61" s="122" t="str">
        <f t="shared" si="1"/>
        <v>13, 11, 6, 4, 6</v>
      </c>
      <c r="AK61" s="201">
        <f t="shared" si="2"/>
        <v>13</v>
      </c>
      <c r="AL61" s="201">
        <f t="shared" si="3"/>
        <v>11</v>
      </c>
      <c r="AM61" s="201">
        <f t="shared" si="4"/>
        <v>6</v>
      </c>
      <c r="AN61" s="201">
        <f t="shared" si="5"/>
        <v>4</v>
      </c>
      <c r="AO61" s="201">
        <f t="shared" si="6"/>
        <v>6</v>
      </c>
    </row>
    <row r="62" spans="1:41" s="193" customFormat="1" ht="18" x14ac:dyDescent="0.25">
      <c r="A62" s="195">
        <f t="shared" si="0"/>
        <v>474510</v>
      </c>
      <c r="B62" s="195" t="s">
        <v>6074</v>
      </c>
      <c r="C62" s="195" t="s">
        <v>6075</v>
      </c>
      <c r="D62" s="195" t="s">
        <v>27</v>
      </c>
      <c r="E62" s="195" t="s">
        <v>27</v>
      </c>
      <c r="F62" s="195" t="s">
        <v>441</v>
      </c>
      <c r="G62" s="195" t="s">
        <v>441</v>
      </c>
      <c r="H62" s="195" t="s">
        <v>5395</v>
      </c>
      <c r="I62" s="195" t="s">
        <v>53</v>
      </c>
      <c r="J62" s="126" t="s">
        <v>16045</v>
      </c>
      <c r="K62" s="195" t="s">
        <v>6337</v>
      </c>
      <c r="L62" s="195" t="s">
        <v>6077</v>
      </c>
      <c r="M62" s="195" t="s">
        <v>6078</v>
      </c>
      <c r="N62" s="244">
        <v>64</v>
      </c>
      <c r="O62" s="245"/>
      <c r="P62" s="244">
        <v>64</v>
      </c>
      <c r="Q62" s="245"/>
      <c r="R62" s="244">
        <v>0</v>
      </c>
      <c r="S62" s="246"/>
      <c r="T62" s="245"/>
      <c r="U62" s="195">
        <v>5</v>
      </c>
      <c r="V62" s="195">
        <v>5</v>
      </c>
      <c r="W62" s="195">
        <v>0</v>
      </c>
      <c r="X62" s="195">
        <v>5</v>
      </c>
      <c r="Y62" s="195">
        <v>0</v>
      </c>
      <c r="Z62" s="195">
        <v>8</v>
      </c>
      <c r="AA62" s="195">
        <v>5</v>
      </c>
      <c r="AB62" s="195">
        <v>6</v>
      </c>
      <c r="AC62" s="195">
        <v>10</v>
      </c>
      <c r="AD62" s="195">
        <v>6</v>
      </c>
      <c r="AE62" s="195">
        <v>5</v>
      </c>
      <c r="AF62" s="195">
        <v>5</v>
      </c>
      <c r="AG62" s="195">
        <v>6</v>
      </c>
      <c r="AH62" s="195">
        <v>6</v>
      </c>
      <c r="AI62" s="173">
        <v>7</v>
      </c>
      <c r="AJ62" s="122" t="str">
        <f t="shared" si="1"/>
        <v>13, 16, 11, 11, 13</v>
      </c>
      <c r="AK62" s="201">
        <f t="shared" si="2"/>
        <v>13</v>
      </c>
      <c r="AL62" s="201">
        <f t="shared" si="3"/>
        <v>16</v>
      </c>
      <c r="AM62" s="201">
        <f t="shared" si="4"/>
        <v>11</v>
      </c>
      <c r="AN62" s="201">
        <f t="shared" si="5"/>
        <v>11</v>
      </c>
      <c r="AO62" s="201">
        <f t="shared" si="6"/>
        <v>13</v>
      </c>
    </row>
    <row r="63" spans="1:41" s="193" customFormat="1" ht="18" x14ac:dyDescent="0.25">
      <c r="A63" s="195">
        <f t="shared" si="0"/>
        <v>521799</v>
      </c>
      <c r="B63" s="195" t="s">
        <v>6074</v>
      </c>
      <c r="C63" s="195" t="s">
        <v>6075</v>
      </c>
      <c r="D63" s="195" t="s">
        <v>27</v>
      </c>
      <c r="E63" s="195" t="s">
        <v>27</v>
      </c>
      <c r="F63" s="195" t="s">
        <v>441</v>
      </c>
      <c r="G63" s="195" t="s">
        <v>632</v>
      </c>
      <c r="H63" s="195" t="s">
        <v>5511</v>
      </c>
      <c r="I63" s="195" t="s">
        <v>53</v>
      </c>
      <c r="J63" s="126" t="s">
        <v>6146</v>
      </c>
      <c r="K63" s="195" t="s">
        <v>6337</v>
      </c>
      <c r="L63" s="195" t="s">
        <v>6077</v>
      </c>
      <c r="M63" s="195" t="s">
        <v>6078</v>
      </c>
      <c r="N63" s="244">
        <v>36</v>
      </c>
      <c r="O63" s="245"/>
      <c r="P63" s="244">
        <v>36</v>
      </c>
      <c r="Q63" s="245"/>
      <c r="R63" s="244">
        <v>0</v>
      </c>
      <c r="S63" s="246"/>
      <c r="T63" s="245"/>
      <c r="U63" s="195">
        <v>5</v>
      </c>
      <c r="V63" s="195">
        <v>5</v>
      </c>
      <c r="W63" s="195">
        <v>0</v>
      </c>
      <c r="X63" s="195">
        <v>5</v>
      </c>
      <c r="Y63" s="195">
        <v>0</v>
      </c>
      <c r="Z63" s="195">
        <v>0</v>
      </c>
      <c r="AA63" s="195">
        <v>3</v>
      </c>
      <c r="AB63" s="195">
        <v>5</v>
      </c>
      <c r="AC63" s="195">
        <v>4</v>
      </c>
      <c r="AD63" s="195">
        <v>3</v>
      </c>
      <c r="AE63" s="195">
        <v>6</v>
      </c>
      <c r="AF63" s="195">
        <v>7</v>
      </c>
      <c r="AG63" s="195">
        <v>4</v>
      </c>
      <c r="AH63" s="195">
        <v>2</v>
      </c>
      <c r="AI63" s="173">
        <v>2</v>
      </c>
      <c r="AJ63" s="122" t="str">
        <f t="shared" si="1"/>
        <v>3, 9, 9, 11, 4</v>
      </c>
      <c r="AK63" s="201">
        <f t="shared" si="2"/>
        <v>3</v>
      </c>
      <c r="AL63" s="201">
        <f t="shared" si="3"/>
        <v>9</v>
      </c>
      <c r="AM63" s="201">
        <f t="shared" si="4"/>
        <v>9</v>
      </c>
      <c r="AN63" s="201">
        <f t="shared" si="5"/>
        <v>11</v>
      </c>
      <c r="AO63" s="201">
        <f t="shared" si="6"/>
        <v>4</v>
      </c>
    </row>
    <row r="64" spans="1:41" s="193" customFormat="1" ht="18" x14ac:dyDescent="0.25">
      <c r="A64" s="195">
        <f t="shared" si="0"/>
        <v>615203</v>
      </c>
      <c r="B64" s="195" t="s">
        <v>6074</v>
      </c>
      <c r="C64" s="195" t="s">
        <v>6075</v>
      </c>
      <c r="D64" s="195" t="s">
        <v>27</v>
      </c>
      <c r="E64" s="195" t="s">
        <v>27</v>
      </c>
      <c r="F64" s="195" t="s">
        <v>441</v>
      </c>
      <c r="G64" s="195" t="s">
        <v>619</v>
      </c>
      <c r="H64" s="195" t="s">
        <v>5448</v>
      </c>
      <c r="I64" s="195" t="s">
        <v>53</v>
      </c>
      <c r="J64" s="126" t="s">
        <v>6229</v>
      </c>
      <c r="K64" s="195" t="s">
        <v>6337</v>
      </c>
      <c r="L64" s="195" t="s">
        <v>6077</v>
      </c>
      <c r="M64" s="195" t="s">
        <v>6078</v>
      </c>
      <c r="N64" s="244">
        <v>59</v>
      </c>
      <c r="O64" s="245"/>
      <c r="P64" s="244">
        <v>59</v>
      </c>
      <c r="Q64" s="245"/>
      <c r="R64" s="244">
        <v>0</v>
      </c>
      <c r="S64" s="246"/>
      <c r="T64" s="245"/>
      <c r="U64" s="195">
        <v>5</v>
      </c>
      <c r="V64" s="195">
        <v>5</v>
      </c>
      <c r="W64" s="195">
        <v>0</v>
      </c>
      <c r="X64" s="195">
        <v>5</v>
      </c>
      <c r="Y64" s="195">
        <v>0</v>
      </c>
      <c r="Z64" s="195">
        <v>7</v>
      </c>
      <c r="AA64" s="195">
        <v>6</v>
      </c>
      <c r="AB64" s="195">
        <v>7</v>
      </c>
      <c r="AC64" s="195">
        <v>6</v>
      </c>
      <c r="AD64" s="195">
        <v>5</v>
      </c>
      <c r="AE64" s="195">
        <v>5</v>
      </c>
      <c r="AF64" s="195">
        <v>2</v>
      </c>
      <c r="AG64" s="195">
        <v>6</v>
      </c>
      <c r="AH64" s="195">
        <v>12</v>
      </c>
      <c r="AI64" s="173">
        <v>3</v>
      </c>
      <c r="AJ64" s="122" t="str">
        <f t="shared" si="1"/>
        <v>13, 13, 10, 8, 15</v>
      </c>
      <c r="AK64" s="201">
        <f t="shared" si="2"/>
        <v>13</v>
      </c>
      <c r="AL64" s="201">
        <f t="shared" si="3"/>
        <v>13</v>
      </c>
      <c r="AM64" s="201">
        <f t="shared" si="4"/>
        <v>10</v>
      </c>
      <c r="AN64" s="201">
        <f t="shared" si="5"/>
        <v>8</v>
      </c>
      <c r="AO64" s="201">
        <f t="shared" si="6"/>
        <v>15</v>
      </c>
    </row>
    <row r="65" spans="1:41" s="193" customFormat="1" ht="18" x14ac:dyDescent="0.25">
      <c r="A65" s="195">
        <f t="shared" si="0"/>
        <v>701581</v>
      </c>
      <c r="B65" s="195" t="s">
        <v>6074</v>
      </c>
      <c r="C65" s="195" t="s">
        <v>6075</v>
      </c>
      <c r="D65" s="195" t="s">
        <v>27</v>
      </c>
      <c r="E65" s="195" t="s">
        <v>27</v>
      </c>
      <c r="F65" s="195" t="s">
        <v>441</v>
      </c>
      <c r="G65" s="195" t="s">
        <v>441</v>
      </c>
      <c r="H65" s="195" t="s">
        <v>5596</v>
      </c>
      <c r="I65" s="195" t="s">
        <v>53</v>
      </c>
      <c r="J65" s="126" t="s">
        <v>6138</v>
      </c>
      <c r="K65" s="195" t="s">
        <v>6337</v>
      </c>
      <c r="L65" s="195" t="s">
        <v>6077</v>
      </c>
      <c r="M65" s="195" t="s">
        <v>6093</v>
      </c>
      <c r="N65" s="244">
        <v>31</v>
      </c>
      <c r="O65" s="245"/>
      <c r="P65" s="244">
        <v>31</v>
      </c>
      <c r="Q65" s="245"/>
      <c r="R65" s="244">
        <v>0</v>
      </c>
      <c r="S65" s="246"/>
      <c r="T65" s="245"/>
      <c r="U65" s="195">
        <v>5</v>
      </c>
      <c r="V65" s="195">
        <v>5</v>
      </c>
      <c r="W65" s="195">
        <v>0</v>
      </c>
      <c r="X65" s="195">
        <v>5</v>
      </c>
      <c r="Y65" s="195">
        <v>0</v>
      </c>
      <c r="Z65" s="195">
        <v>5</v>
      </c>
      <c r="AA65" s="195">
        <v>0</v>
      </c>
      <c r="AB65" s="195">
        <v>6</v>
      </c>
      <c r="AC65" s="195">
        <v>1</v>
      </c>
      <c r="AD65" s="195">
        <v>2</v>
      </c>
      <c r="AE65" s="195">
        <v>7</v>
      </c>
      <c r="AF65" s="195">
        <v>1</v>
      </c>
      <c r="AG65" s="195">
        <v>5</v>
      </c>
      <c r="AH65" s="195">
        <v>2</v>
      </c>
      <c r="AI65" s="173">
        <v>2</v>
      </c>
      <c r="AJ65" s="122" t="str">
        <f t="shared" si="1"/>
        <v>5, 7, 9, 6, 4</v>
      </c>
      <c r="AK65" s="201">
        <f t="shared" si="2"/>
        <v>5</v>
      </c>
      <c r="AL65" s="201">
        <f t="shared" si="3"/>
        <v>7</v>
      </c>
      <c r="AM65" s="201">
        <f t="shared" si="4"/>
        <v>9</v>
      </c>
      <c r="AN65" s="201">
        <f t="shared" si="5"/>
        <v>6</v>
      </c>
      <c r="AO65" s="201">
        <f t="shared" si="6"/>
        <v>4</v>
      </c>
    </row>
    <row r="66" spans="1:41" s="193" customFormat="1" ht="18" x14ac:dyDescent="0.25">
      <c r="A66" s="195">
        <f t="shared" si="0"/>
        <v>701557</v>
      </c>
      <c r="B66" s="195" t="s">
        <v>6074</v>
      </c>
      <c r="C66" s="195" t="s">
        <v>6075</v>
      </c>
      <c r="D66" s="195" t="s">
        <v>27</v>
      </c>
      <c r="E66" s="195" t="s">
        <v>27</v>
      </c>
      <c r="F66" s="195" t="s">
        <v>27</v>
      </c>
      <c r="G66" s="195" t="s">
        <v>27</v>
      </c>
      <c r="H66" s="195" t="s">
        <v>1116</v>
      </c>
      <c r="I66" s="195" t="s">
        <v>53</v>
      </c>
      <c r="J66" s="126" t="s">
        <v>6192</v>
      </c>
      <c r="K66" s="195" t="s">
        <v>6337</v>
      </c>
      <c r="L66" s="195" t="s">
        <v>6077</v>
      </c>
      <c r="M66" s="195" t="s">
        <v>6078</v>
      </c>
      <c r="N66" s="244">
        <v>87</v>
      </c>
      <c r="O66" s="245"/>
      <c r="P66" s="244">
        <v>87</v>
      </c>
      <c r="Q66" s="245"/>
      <c r="R66" s="244">
        <v>0</v>
      </c>
      <c r="S66" s="246"/>
      <c r="T66" s="245"/>
      <c r="U66" s="195">
        <v>5</v>
      </c>
      <c r="V66" s="195">
        <v>5</v>
      </c>
      <c r="W66" s="195">
        <v>0</v>
      </c>
      <c r="X66" s="195">
        <v>5</v>
      </c>
      <c r="Y66" s="195">
        <v>0</v>
      </c>
      <c r="Z66" s="195">
        <v>14</v>
      </c>
      <c r="AA66" s="195">
        <v>2</v>
      </c>
      <c r="AB66" s="195">
        <v>13</v>
      </c>
      <c r="AC66" s="195">
        <v>7</v>
      </c>
      <c r="AD66" s="195">
        <v>14</v>
      </c>
      <c r="AE66" s="195">
        <v>4</v>
      </c>
      <c r="AF66" s="195">
        <v>8</v>
      </c>
      <c r="AG66" s="195">
        <v>8</v>
      </c>
      <c r="AH66" s="195">
        <v>14</v>
      </c>
      <c r="AI66" s="173">
        <v>3</v>
      </c>
      <c r="AJ66" s="122" t="str">
        <f t="shared" si="1"/>
        <v>16, 20, 18, 16, 17</v>
      </c>
      <c r="AK66" s="201">
        <f t="shared" si="2"/>
        <v>16</v>
      </c>
      <c r="AL66" s="201">
        <f t="shared" si="3"/>
        <v>20</v>
      </c>
      <c r="AM66" s="201">
        <f t="shared" si="4"/>
        <v>18</v>
      </c>
      <c r="AN66" s="201">
        <f t="shared" si="5"/>
        <v>16</v>
      </c>
      <c r="AO66" s="201">
        <f t="shared" si="6"/>
        <v>17</v>
      </c>
    </row>
    <row r="67" spans="1:41" s="193" customFormat="1" ht="18" x14ac:dyDescent="0.25">
      <c r="A67" s="195">
        <f t="shared" si="0"/>
        <v>660290</v>
      </c>
      <c r="B67" s="195" t="s">
        <v>6074</v>
      </c>
      <c r="C67" s="195" t="s">
        <v>6075</v>
      </c>
      <c r="D67" s="195" t="s">
        <v>27</v>
      </c>
      <c r="E67" s="195" t="s">
        <v>27</v>
      </c>
      <c r="F67" s="195" t="s">
        <v>27</v>
      </c>
      <c r="G67" s="195" t="s">
        <v>6091</v>
      </c>
      <c r="H67" s="195" t="s">
        <v>6194</v>
      </c>
      <c r="I67" s="195" t="s">
        <v>53</v>
      </c>
      <c r="J67" s="126" t="s">
        <v>6092</v>
      </c>
      <c r="K67" s="195" t="s">
        <v>6337</v>
      </c>
      <c r="L67" s="195" t="s">
        <v>6077</v>
      </c>
      <c r="M67" s="195" t="s">
        <v>6093</v>
      </c>
      <c r="N67" s="244">
        <v>214</v>
      </c>
      <c r="O67" s="245"/>
      <c r="P67" s="244">
        <v>214</v>
      </c>
      <c r="Q67" s="245"/>
      <c r="R67" s="244">
        <v>0</v>
      </c>
      <c r="S67" s="246"/>
      <c r="T67" s="245"/>
      <c r="U67" s="195">
        <v>5</v>
      </c>
      <c r="V67" s="195">
        <v>10</v>
      </c>
      <c r="W67" s="195">
        <v>0</v>
      </c>
      <c r="X67" s="195">
        <v>10</v>
      </c>
      <c r="Y67" s="195">
        <v>0</v>
      </c>
      <c r="Z67" s="195">
        <v>37</v>
      </c>
      <c r="AA67" s="195">
        <v>20</v>
      </c>
      <c r="AB67" s="195">
        <v>18</v>
      </c>
      <c r="AC67" s="195">
        <v>16</v>
      </c>
      <c r="AD67" s="195">
        <v>17</v>
      </c>
      <c r="AE67" s="195">
        <v>20</v>
      </c>
      <c r="AF67" s="195">
        <v>18</v>
      </c>
      <c r="AG67" s="195">
        <v>22</v>
      </c>
      <c r="AH67" s="195">
        <v>26</v>
      </c>
      <c r="AI67" s="173">
        <v>20</v>
      </c>
      <c r="AJ67" s="122" t="str">
        <f t="shared" si="1"/>
        <v>57, 34, 37, 40, 46</v>
      </c>
      <c r="AK67" s="201">
        <f t="shared" si="2"/>
        <v>57</v>
      </c>
      <c r="AL67" s="201">
        <f t="shared" si="3"/>
        <v>34</v>
      </c>
      <c r="AM67" s="201">
        <f t="shared" si="4"/>
        <v>37</v>
      </c>
      <c r="AN67" s="201">
        <f t="shared" si="5"/>
        <v>40</v>
      </c>
      <c r="AO67" s="201">
        <f t="shared" si="6"/>
        <v>46</v>
      </c>
    </row>
    <row r="68" spans="1:41" s="193" customFormat="1" ht="18" x14ac:dyDescent="0.25">
      <c r="A68" s="195">
        <f t="shared" si="0"/>
        <v>618447</v>
      </c>
      <c r="B68" s="195" t="s">
        <v>6074</v>
      </c>
      <c r="C68" s="195" t="s">
        <v>6075</v>
      </c>
      <c r="D68" s="195" t="s">
        <v>27</v>
      </c>
      <c r="E68" s="195" t="s">
        <v>27</v>
      </c>
      <c r="F68" s="195" t="s">
        <v>27</v>
      </c>
      <c r="G68" s="195" t="s">
        <v>27</v>
      </c>
      <c r="H68" s="195" t="s">
        <v>1385</v>
      </c>
      <c r="I68" s="195" t="s">
        <v>53</v>
      </c>
      <c r="J68" s="126" t="s">
        <v>6183</v>
      </c>
      <c r="K68" s="195" t="s">
        <v>6337</v>
      </c>
      <c r="L68" s="195" t="s">
        <v>6077</v>
      </c>
      <c r="M68" s="195" t="s">
        <v>6078</v>
      </c>
      <c r="N68" s="244">
        <v>172</v>
      </c>
      <c r="O68" s="245"/>
      <c r="P68" s="244">
        <v>159</v>
      </c>
      <c r="Q68" s="245"/>
      <c r="R68" s="244">
        <v>13</v>
      </c>
      <c r="S68" s="246"/>
      <c r="T68" s="245"/>
      <c r="U68" s="195">
        <v>5</v>
      </c>
      <c r="V68" s="195">
        <v>11</v>
      </c>
      <c r="W68" s="195">
        <v>0</v>
      </c>
      <c r="X68" s="195">
        <v>11</v>
      </c>
      <c r="Y68" s="195">
        <v>0</v>
      </c>
      <c r="Z68" s="195">
        <v>9</v>
      </c>
      <c r="AA68" s="195">
        <v>4</v>
      </c>
      <c r="AB68" s="195">
        <v>18</v>
      </c>
      <c r="AC68" s="195">
        <v>16</v>
      </c>
      <c r="AD68" s="195">
        <v>30</v>
      </c>
      <c r="AE68" s="195">
        <v>11</v>
      </c>
      <c r="AF68" s="195">
        <v>23</v>
      </c>
      <c r="AG68" s="195">
        <v>10</v>
      </c>
      <c r="AH68" s="195">
        <v>35</v>
      </c>
      <c r="AI68" s="173">
        <v>16</v>
      </c>
      <c r="AJ68" s="122" t="str">
        <f t="shared" si="1"/>
        <v>13, 34, 41, 33, 51</v>
      </c>
      <c r="AK68" s="201">
        <f t="shared" si="2"/>
        <v>13</v>
      </c>
      <c r="AL68" s="201">
        <f t="shared" si="3"/>
        <v>34</v>
      </c>
      <c r="AM68" s="201">
        <f t="shared" si="4"/>
        <v>41</v>
      </c>
      <c r="AN68" s="201">
        <f t="shared" si="5"/>
        <v>33</v>
      </c>
      <c r="AO68" s="201">
        <f t="shared" si="6"/>
        <v>51</v>
      </c>
    </row>
    <row r="69" spans="1:41" s="193" customFormat="1" ht="18" x14ac:dyDescent="0.25">
      <c r="A69" s="195">
        <f t="shared" ref="A69:A114" si="7">VALUE(H69)</f>
        <v>578773</v>
      </c>
      <c r="B69" s="195" t="s">
        <v>6074</v>
      </c>
      <c r="C69" s="195" t="s">
        <v>6075</v>
      </c>
      <c r="D69" s="195" t="s">
        <v>27</v>
      </c>
      <c r="E69" s="195" t="s">
        <v>27</v>
      </c>
      <c r="F69" s="195" t="s">
        <v>27</v>
      </c>
      <c r="G69" s="195" t="s">
        <v>626</v>
      </c>
      <c r="H69" s="195" t="s">
        <v>1224</v>
      </c>
      <c r="I69" s="195" t="s">
        <v>53</v>
      </c>
      <c r="J69" s="126" t="s">
        <v>6174</v>
      </c>
      <c r="K69" s="195" t="s">
        <v>6337</v>
      </c>
      <c r="L69" s="195" t="s">
        <v>6077</v>
      </c>
      <c r="M69" s="195" t="s">
        <v>6078</v>
      </c>
      <c r="N69" s="244">
        <v>512</v>
      </c>
      <c r="O69" s="245"/>
      <c r="P69" s="244">
        <v>512</v>
      </c>
      <c r="Q69" s="245"/>
      <c r="R69" s="244">
        <v>0</v>
      </c>
      <c r="S69" s="246"/>
      <c r="T69" s="245"/>
      <c r="U69" s="195">
        <v>5</v>
      </c>
      <c r="V69" s="195">
        <v>24</v>
      </c>
      <c r="W69" s="195">
        <v>0</v>
      </c>
      <c r="X69" s="195">
        <v>24</v>
      </c>
      <c r="Y69" s="195">
        <v>0</v>
      </c>
      <c r="Z69" s="195">
        <v>78</v>
      </c>
      <c r="AA69" s="195">
        <v>46</v>
      </c>
      <c r="AB69" s="195">
        <v>84</v>
      </c>
      <c r="AC69" s="195">
        <v>37</v>
      </c>
      <c r="AD69" s="195">
        <v>48</v>
      </c>
      <c r="AE69" s="195">
        <v>30</v>
      </c>
      <c r="AF69" s="195">
        <v>49</v>
      </c>
      <c r="AG69" s="195">
        <v>37</v>
      </c>
      <c r="AH69" s="195">
        <v>65</v>
      </c>
      <c r="AI69" s="173">
        <v>38</v>
      </c>
      <c r="AJ69" s="122" t="str">
        <f t="shared" ref="AJ69:AJ114" si="8">CONCATENATE(AK69,", ",AL69,", ",AM69,", ",AN69,", ",AO69)</f>
        <v>124, 121, 78, 86, 103</v>
      </c>
      <c r="AK69" s="201">
        <f t="shared" ref="AK69:AK114" si="9">+Z69+AA69</f>
        <v>124</v>
      </c>
      <c r="AL69" s="201">
        <f t="shared" ref="AL69:AL114" si="10">+AB69+AC69</f>
        <v>121</v>
      </c>
      <c r="AM69" s="201">
        <f t="shared" ref="AM69:AM114" si="11">+AD69+AE69</f>
        <v>78</v>
      </c>
      <c r="AN69" s="201">
        <f t="shared" ref="AN69:AN114" si="12">+AF69+AG69</f>
        <v>86</v>
      </c>
      <c r="AO69" s="201">
        <f t="shared" ref="AO69:AO114" si="13">+AH69+AI69</f>
        <v>103</v>
      </c>
    </row>
    <row r="70" spans="1:41" s="193" customFormat="1" ht="18" x14ac:dyDescent="0.25">
      <c r="A70" s="195">
        <f t="shared" si="7"/>
        <v>578799</v>
      </c>
      <c r="B70" s="195" t="s">
        <v>6074</v>
      </c>
      <c r="C70" s="195" t="s">
        <v>6075</v>
      </c>
      <c r="D70" s="195" t="s">
        <v>27</v>
      </c>
      <c r="E70" s="195" t="s">
        <v>27</v>
      </c>
      <c r="F70" s="195" t="s">
        <v>27</v>
      </c>
      <c r="G70" s="195" t="s">
        <v>639</v>
      </c>
      <c r="H70" s="195" t="s">
        <v>1148</v>
      </c>
      <c r="I70" s="195" t="s">
        <v>53</v>
      </c>
      <c r="J70" s="126" t="s">
        <v>639</v>
      </c>
      <c r="K70" s="195" t="s">
        <v>6337</v>
      </c>
      <c r="L70" s="195" t="s">
        <v>6077</v>
      </c>
      <c r="M70" s="195" t="s">
        <v>6078</v>
      </c>
      <c r="N70" s="244">
        <v>187</v>
      </c>
      <c r="O70" s="245"/>
      <c r="P70" s="244">
        <v>187</v>
      </c>
      <c r="Q70" s="245"/>
      <c r="R70" s="244">
        <v>0</v>
      </c>
      <c r="S70" s="246"/>
      <c r="T70" s="245"/>
      <c r="U70" s="195">
        <v>5</v>
      </c>
      <c r="V70" s="195">
        <v>11</v>
      </c>
      <c r="W70" s="195">
        <v>0</v>
      </c>
      <c r="X70" s="195">
        <v>11</v>
      </c>
      <c r="Y70" s="195">
        <v>0</v>
      </c>
      <c r="Z70" s="195">
        <v>21</v>
      </c>
      <c r="AA70" s="195">
        <v>16</v>
      </c>
      <c r="AB70" s="195">
        <v>18</v>
      </c>
      <c r="AC70" s="195">
        <v>11</v>
      </c>
      <c r="AD70" s="195">
        <v>27</v>
      </c>
      <c r="AE70" s="195">
        <v>13</v>
      </c>
      <c r="AF70" s="195">
        <v>20</v>
      </c>
      <c r="AG70" s="195">
        <v>13</v>
      </c>
      <c r="AH70" s="195">
        <v>35</v>
      </c>
      <c r="AI70" s="173">
        <v>13</v>
      </c>
      <c r="AJ70" s="122" t="str">
        <f t="shared" si="8"/>
        <v>37, 29, 40, 33, 48</v>
      </c>
      <c r="AK70" s="201">
        <f t="shared" si="9"/>
        <v>37</v>
      </c>
      <c r="AL70" s="201">
        <f t="shared" si="10"/>
        <v>29</v>
      </c>
      <c r="AM70" s="201">
        <f t="shared" si="11"/>
        <v>40</v>
      </c>
      <c r="AN70" s="201">
        <f t="shared" si="12"/>
        <v>33</v>
      </c>
      <c r="AO70" s="201">
        <f t="shared" si="13"/>
        <v>48</v>
      </c>
    </row>
    <row r="71" spans="1:41" s="193" customFormat="1" ht="18" x14ac:dyDescent="0.25">
      <c r="A71" s="195">
        <f t="shared" si="7"/>
        <v>578807</v>
      </c>
      <c r="B71" s="195" t="s">
        <v>6074</v>
      </c>
      <c r="C71" s="195" t="s">
        <v>6075</v>
      </c>
      <c r="D71" s="195" t="s">
        <v>27</v>
      </c>
      <c r="E71" s="195" t="s">
        <v>27</v>
      </c>
      <c r="F71" s="195" t="s">
        <v>27</v>
      </c>
      <c r="G71" s="195" t="s">
        <v>6088</v>
      </c>
      <c r="H71" s="195" t="s">
        <v>6190</v>
      </c>
      <c r="I71" s="195" t="s">
        <v>53</v>
      </c>
      <c r="J71" s="126" t="s">
        <v>6097</v>
      </c>
      <c r="K71" s="195" t="s">
        <v>6337</v>
      </c>
      <c r="L71" s="195" t="s">
        <v>6077</v>
      </c>
      <c r="M71" s="195" t="s">
        <v>6093</v>
      </c>
      <c r="N71" s="244">
        <v>240</v>
      </c>
      <c r="O71" s="245"/>
      <c r="P71" s="244">
        <v>240</v>
      </c>
      <c r="Q71" s="245"/>
      <c r="R71" s="244">
        <v>0</v>
      </c>
      <c r="S71" s="246"/>
      <c r="T71" s="245"/>
      <c r="U71" s="195">
        <v>5</v>
      </c>
      <c r="V71" s="195">
        <v>10</v>
      </c>
      <c r="W71" s="195">
        <v>0</v>
      </c>
      <c r="X71" s="195">
        <v>10</v>
      </c>
      <c r="Y71" s="195">
        <v>0</v>
      </c>
      <c r="Z71" s="195">
        <v>26</v>
      </c>
      <c r="AA71" s="195">
        <v>30</v>
      </c>
      <c r="AB71" s="195">
        <v>20</v>
      </c>
      <c r="AC71" s="195">
        <v>30</v>
      </c>
      <c r="AD71" s="195">
        <v>16</v>
      </c>
      <c r="AE71" s="195">
        <v>25</v>
      </c>
      <c r="AF71" s="195">
        <v>20</v>
      </c>
      <c r="AG71" s="195">
        <v>29</v>
      </c>
      <c r="AH71" s="195">
        <v>15</v>
      </c>
      <c r="AI71" s="173">
        <v>29</v>
      </c>
      <c r="AJ71" s="122" t="str">
        <f t="shared" si="8"/>
        <v>56, 50, 41, 49, 44</v>
      </c>
      <c r="AK71" s="201">
        <f t="shared" si="9"/>
        <v>56</v>
      </c>
      <c r="AL71" s="201">
        <f t="shared" si="10"/>
        <v>50</v>
      </c>
      <c r="AM71" s="201">
        <f t="shared" si="11"/>
        <v>41</v>
      </c>
      <c r="AN71" s="201">
        <f t="shared" si="12"/>
        <v>49</v>
      </c>
      <c r="AO71" s="201">
        <f t="shared" si="13"/>
        <v>44</v>
      </c>
    </row>
    <row r="72" spans="1:41" s="193" customFormat="1" ht="27" x14ac:dyDescent="0.25">
      <c r="A72" s="195">
        <f t="shared" si="7"/>
        <v>578815</v>
      </c>
      <c r="B72" s="195" t="s">
        <v>6074</v>
      </c>
      <c r="C72" s="195" t="s">
        <v>6075</v>
      </c>
      <c r="D72" s="195" t="s">
        <v>27</v>
      </c>
      <c r="E72" s="195" t="s">
        <v>27</v>
      </c>
      <c r="F72" s="195" t="s">
        <v>27</v>
      </c>
      <c r="G72" s="195" t="s">
        <v>6101</v>
      </c>
      <c r="H72" s="195" t="s">
        <v>3602</v>
      </c>
      <c r="I72" s="195" t="s">
        <v>53</v>
      </c>
      <c r="J72" s="126" t="s">
        <v>16046</v>
      </c>
      <c r="K72" s="195" t="s">
        <v>6337</v>
      </c>
      <c r="L72" s="195" t="s">
        <v>6077</v>
      </c>
      <c r="M72" s="195" t="s">
        <v>6078</v>
      </c>
      <c r="N72" s="244">
        <v>16</v>
      </c>
      <c r="O72" s="245"/>
      <c r="P72" s="244">
        <v>16</v>
      </c>
      <c r="Q72" s="245"/>
      <c r="R72" s="244">
        <v>0</v>
      </c>
      <c r="S72" s="246"/>
      <c r="T72" s="245"/>
      <c r="U72" s="195">
        <v>5</v>
      </c>
      <c r="V72" s="195">
        <v>5</v>
      </c>
      <c r="W72" s="195">
        <v>0</v>
      </c>
      <c r="X72" s="195">
        <v>5</v>
      </c>
      <c r="Y72" s="195">
        <v>0</v>
      </c>
      <c r="Z72" s="195">
        <v>2</v>
      </c>
      <c r="AA72" s="195">
        <v>4</v>
      </c>
      <c r="AB72" s="195">
        <v>0</v>
      </c>
      <c r="AC72" s="195">
        <v>1</v>
      </c>
      <c r="AD72" s="195">
        <v>2</v>
      </c>
      <c r="AE72" s="195">
        <v>1</v>
      </c>
      <c r="AF72" s="195">
        <v>1</v>
      </c>
      <c r="AG72" s="195">
        <v>2</v>
      </c>
      <c r="AH72" s="195">
        <v>2</v>
      </c>
      <c r="AI72" s="173">
        <v>1</v>
      </c>
      <c r="AJ72" s="122" t="str">
        <f t="shared" si="8"/>
        <v>6, 1, 3, 3, 3</v>
      </c>
      <c r="AK72" s="201">
        <f t="shared" si="9"/>
        <v>6</v>
      </c>
      <c r="AL72" s="201">
        <f t="shared" si="10"/>
        <v>1</v>
      </c>
      <c r="AM72" s="201">
        <f t="shared" si="11"/>
        <v>3</v>
      </c>
      <c r="AN72" s="201">
        <f t="shared" si="12"/>
        <v>3</v>
      </c>
      <c r="AO72" s="201">
        <f t="shared" si="13"/>
        <v>3</v>
      </c>
    </row>
    <row r="73" spans="1:41" s="193" customFormat="1" ht="18" x14ac:dyDescent="0.25">
      <c r="A73" s="195">
        <f t="shared" si="7"/>
        <v>578823</v>
      </c>
      <c r="B73" s="195" t="s">
        <v>6074</v>
      </c>
      <c r="C73" s="195" t="s">
        <v>6075</v>
      </c>
      <c r="D73" s="195" t="s">
        <v>27</v>
      </c>
      <c r="E73" s="195" t="s">
        <v>27</v>
      </c>
      <c r="F73" s="195" t="s">
        <v>27</v>
      </c>
      <c r="G73" s="195" t="s">
        <v>27</v>
      </c>
      <c r="H73" s="195" t="s">
        <v>2918</v>
      </c>
      <c r="I73" s="195" t="s">
        <v>53</v>
      </c>
      <c r="J73" s="126" t="s">
        <v>6195</v>
      </c>
      <c r="K73" s="195" t="s">
        <v>6337</v>
      </c>
      <c r="L73" s="195" t="s">
        <v>6077</v>
      </c>
      <c r="M73" s="195" t="s">
        <v>6078</v>
      </c>
      <c r="N73" s="244">
        <v>422</v>
      </c>
      <c r="O73" s="245"/>
      <c r="P73" s="244">
        <v>422</v>
      </c>
      <c r="Q73" s="245"/>
      <c r="R73" s="244">
        <v>0</v>
      </c>
      <c r="S73" s="246"/>
      <c r="T73" s="245"/>
      <c r="U73" s="195">
        <v>5</v>
      </c>
      <c r="V73" s="195">
        <v>15</v>
      </c>
      <c r="W73" s="195">
        <v>0</v>
      </c>
      <c r="X73" s="195">
        <v>15</v>
      </c>
      <c r="Y73" s="195">
        <v>0</v>
      </c>
      <c r="Z73" s="195">
        <v>0</v>
      </c>
      <c r="AA73" s="195">
        <v>83</v>
      </c>
      <c r="AB73" s="195">
        <v>0</v>
      </c>
      <c r="AC73" s="195">
        <v>81</v>
      </c>
      <c r="AD73" s="195">
        <v>0</v>
      </c>
      <c r="AE73" s="195">
        <v>106</v>
      </c>
      <c r="AF73" s="195">
        <v>0</v>
      </c>
      <c r="AG73" s="195">
        <v>62</v>
      </c>
      <c r="AH73" s="195">
        <v>0</v>
      </c>
      <c r="AI73" s="173">
        <v>90</v>
      </c>
      <c r="AJ73" s="122" t="str">
        <f t="shared" si="8"/>
        <v>83, 81, 106, 62, 90</v>
      </c>
      <c r="AK73" s="201">
        <f t="shared" si="9"/>
        <v>83</v>
      </c>
      <c r="AL73" s="201">
        <f t="shared" si="10"/>
        <v>81</v>
      </c>
      <c r="AM73" s="201">
        <f t="shared" si="11"/>
        <v>106</v>
      </c>
      <c r="AN73" s="201">
        <f t="shared" si="12"/>
        <v>62</v>
      </c>
      <c r="AO73" s="201">
        <f t="shared" si="13"/>
        <v>90</v>
      </c>
    </row>
    <row r="74" spans="1:41" s="193" customFormat="1" ht="18" x14ac:dyDescent="0.25">
      <c r="A74" s="195">
        <f t="shared" si="7"/>
        <v>474403</v>
      </c>
      <c r="B74" s="195" t="s">
        <v>6074</v>
      </c>
      <c r="C74" s="195" t="s">
        <v>6075</v>
      </c>
      <c r="D74" s="195" t="s">
        <v>27</v>
      </c>
      <c r="E74" s="195" t="s">
        <v>27</v>
      </c>
      <c r="F74" s="195" t="s">
        <v>27</v>
      </c>
      <c r="G74" s="195" t="s">
        <v>563</v>
      </c>
      <c r="H74" s="195" t="s">
        <v>3033</v>
      </c>
      <c r="I74" s="195" t="s">
        <v>53</v>
      </c>
      <c r="J74" s="126" t="s">
        <v>3034</v>
      </c>
      <c r="K74" s="195" t="s">
        <v>6337</v>
      </c>
      <c r="L74" s="195" t="s">
        <v>6077</v>
      </c>
      <c r="M74" s="195" t="s">
        <v>6090</v>
      </c>
      <c r="N74" s="244">
        <v>389</v>
      </c>
      <c r="O74" s="245"/>
      <c r="P74" s="244">
        <v>389</v>
      </c>
      <c r="Q74" s="245"/>
      <c r="R74" s="244">
        <v>0</v>
      </c>
      <c r="S74" s="246"/>
      <c r="T74" s="245"/>
      <c r="U74" s="195">
        <v>5</v>
      </c>
      <c r="V74" s="195">
        <v>15</v>
      </c>
      <c r="W74" s="195">
        <v>0</v>
      </c>
      <c r="X74" s="195">
        <v>15</v>
      </c>
      <c r="Y74" s="195">
        <v>0</v>
      </c>
      <c r="Z74" s="195">
        <v>37</v>
      </c>
      <c r="AA74" s="195">
        <v>43</v>
      </c>
      <c r="AB74" s="195">
        <v>36</v>
      </c>
      <c r="AC74" s="195">
        <v>36</v>
      </c>
      <c r="AD74" s="195">
        <v>38</v>
      </c>
      <c r="AE74" s="195">
        <v>31</v>
      </c>
      <c r="AF74" s="195">
        <v>47</v>
      </c>
      <c r="AG74" s="195">
        <v>34</v>
      </c>
      <c r="AH74" s="195">
        <v>47</v>
      </c>
      <c r="AI74" s="173">
        <v>40</v>
      </c>
      <c r="AJ74" s="122" t="str">
        <f t="shared" si="8"/>
        <v>80, 72, 69, 81, 87</v>
      </c>
      <c r="AK74" s="201">
        <f t="shared" si="9"/>
        <v>80</v>
      </c>
      <c r="AL74" s="201">
        <f t="shared" si="10"/>
        <v>72</v>
      </c>
      <c r="AM74" s="201">
        <f t="shared" si="11"/>
        <v>69</v>
      </c>
      <c r="AN74" s="201">
        <f t="shared" si="12"/>
        <v>81</v>
      </c>
      <c r="AO74" s="201">
        <f t="shared" si="13"/>
        <v>87</v>
      </c>
    </row>
    <row r="75" spans="1:41" s="193" customFormat="1" ht="18" x14ac:dyDescent="0.25">
      <c r="A75" s="195">
        <f t="shared" si="7"/>
        <v>1024157</v>
      </c>
      <c r="B75" s="195" t="s">
        <v>6074</v>
      </c>
      <c r="C75" s="195" t="s">
        <v>6075</v>
      </c>
      <c r="D75" s="195" t="s">
        <v>27</v>
      </c>
      <c r="E75" s="195" t="s">
        <v>27</v>
      </c>
      <c r="F75" s="195" t="s">
        <v>27</v>
      </c>
      <c r="G75" s="195" t="s">
        <v>27</v>
      </c>
      <c r="H75" s="195" t="s">
        <v>6185</v>
      </c>
      <c r="I75" s="195" t="s">
        <v>53</v>
      </c>
      <c r="J75" s="126" t="s">
        <v>6186</v>
      </c>
      <c r="K75" s="195" t="s">
        <v>6337</v>
      </c>
      <c r="L75" s="195" t="s">
        <v>6077</v>
      </c>
      <c r="M75" s="195" t="s">
        <v>6093</v>
      </c>
      <c r="N75" s="244">
        <v>106</v>
      </c>
      <c r="O75" s="245"/>
      <c r="P75" s="244">
        <v>106</v>
      </c>
      <c r="Q75" s="245"/>
      <c r="R75" s="244">
        <v>0</v>
      </c>
      <c r="S75" s="246"/>
      <c r="T75" s="245"/>
      <c r="U75" s="195">
        <v>5</v>
      </c>
      <c r="V75" s="195">
        <v>5</v>
      </c>
      <c r="W75" s="195">
        <v>0</v>
      </c>
      <c r="X75" s="195">
        <v>5</v>
      </c>
      <c r="Y75" s="195">
        <v>0</v>
      </c>
      <c r="Z75" s="195">
        <v>6</v>
      </c>
      <c r="AA75" s="195">
        <v>13</v>
      </c>
      <c r="AB75" s="195">
        <v>12</v>
      </c>
      <c r="AC75" s="195">
        <v>9</v>
      </c>
      <c r="AD75" s="195">
        <v>13</v>
      </c>
      <c r="AE75" s="195">
        <v>4</v>
      </c>
      <c r="AF75" s="195">
        <v>11</v>
      </c>
      <c r="AG75" s="195">
        <v>16</v>
      </c>
      <c r="AH75" s="195">
        <v>13</v>
      </c>
      <c r="AI75" s="173">
        <v>9</v>
      </c>
      <c r="AJ75" s="122" t="str">
        <f t="shared" si="8"/>
        <v>19, 21, 17, 27, 22</v>
      </c>
      <c r="AK75" s="201">
        <f t="shared" si="9"/>
        <v>19</v>
      </c>
      <c r="AL75" s="201">
        <f t="shared" si="10"/>
        <v>21</v>
      </c>
      <c r="AM75" s="201">
        <f t="shared" si="11"/>
        <v>17</v>
      </c>
      <c r="AN75" s="201">
        <f t="shared" si="12"/>
        <v>27</v>
      </c>
      <c r="AO75" s="201">
        <f t="shared" si="13"/>
        <v>22</v>
      </c>
    </row>
    <row r="76" spans="1:41" s="193" customFormat="1" ht="18" x14ac:dyDescent="0.25">
      <c r="A76" s="195">
        <f t="shared" si="7"/>
        <v>1024199</v>
      </c>
      <c r="B76" s="195" t="s">
        <v>6074</v>
      </c>
      <c r="C76" s="195" t="s">
        <v>6075</v>
      </c>
      <c r="D76" s="195" t="s">
        <v>27</v>
      </c>
      <c r="E76" s="195" t="s">
        <v>27</v>
      </c>
      <c r="F76" s="195" t="s">
        <v>27</v>
      </c>
      <c r="G76" s="195" t="s">
        <v>6104</v>
      </c>
      <c r="H76" s="195" t="s">
        <v>6184</v>
      </c>
      <c r="I76" s="195" t="s">
        <v>53</v>
      </c>
      <c r="J76" s="126" t="s">
        <v>6105</v>
      </c>
      <c r="K76" s="195" t="s">
        <v>6337</v>
      </c>
      <c r="L76" s="195" t="s">
        <v>6077</v>
      </c>
      <c r="M76" s="195" t="s">
        <v>6093</v>
      </c>
      <c r="N76" s="244">
        <v>46</v>
      </c>
      <c r="O76" s="245"/>
      <c r="P76" s="244">
        <v>46</v>
      </c>
      <c r="Q76" s="245"/>
      <c r="R76" s="244">
        <v>0</v>
      </c>
      <c r="S76" s="246"/>
      <c r="T76" s="245"/>
      <c r="U76" s="195">
        <v>5</v>
      </c>
      <c r="V76" s="195">
        <v>5</v>
      </c>
      <c r="W76" s="195">
        <v>0</v>
      </c>
      <c r="X76" s="195">
        <v>5</v>
      </c>
      <c r="Y76" s="195">
        <v>0</v>
      </c>
      <c r="Z76" s="195">
        <v>8</v>
      </c>
      <c r="AA76" s="195">
        <v>4</v>
      </c>
      <c r="AB76" s="195">
        <v>7</v>
      </c>
      <c r="AC76" s="195">
        <v>4</v>
      </c>
      <c r="AD76" s="195">
        <v>4</v>
      </c>
      <c r="AE76" s="195">
        <v>4</v>
      </c>
      <c r="AF76" s="195">
        <v>2</v>
      </c>
      <c r="AG76" s="195">
        <v>6</v>
      </c>
      <c r="AH76" s="195">
        <v>5</v>
      </c>
      <c r="AI76" s="173">
        <v>2</v>
      </c>
      <c r="AJ76" s="122" t="str">
        <f t="shared" si="8"/>
        <v>12, 11, 8, 8, 7</v>
      </c>
      <c r="AK76" s="201">
        <f t="shared" si="9"/>
        <v>12</v>
      </c>
      <c r="AL76" s="201">
        <f t="shared" si="10"/>
        <v>11</v>
      </c>
      <c r="AM76" s="201">
        <f t="shared" si="11"/>
        <v>8</v>
      </c>
      <c r="AN76" s="201">
        <f t="shared" si="12"/>
        <v>8</v>
      </c>
      <c r="AO76" s="201">
        <f t="shared" si="13"/>
        <v>7</v>
      </c>
    </row>
    <row r="77" spans="1:41" s="193" customFormat="1" ht="18" x14ac:dyDescent="0.25">
      <c r="A77" s="195">
        <f t="shared" si="7"/>
        <v>1024074</v>
      </c>
      <c r="B77" s="195" t="s">
        <v>6074</v>
      </c>
      <c r="C77" s="195" t="s">
        <v>6075</v>
      </c>
      <c r="D77" s="195" t="s">
        <v>27</v>
      </c>
      <c r="E77" s="195" t="s">
        <v>27</v>
      </c>
      <c r="F77" s="195" t="s">
        <v>27</v>
      </c>
      <c r="G77" s="195" t="s">
        <v>568</v>
      </c>
      <c r="H77" s="195" t="s">
        <v>3565</v>
      </c>
      <c r="I77" s="195" t="s">
        <v>53</v>
      </c>
      <c r="J77" s="126" t="s">
        <v>6160</v>
      </c>
      <c r="K77" s="195" t="s">
        <v>6337</v>
      </c>
      <c r="L77" s="195" t="s">
        <v>6077</v>
      </c>
      <c r="M77" s="195" t="s">
        <v>6078</v>
      </c>
      <c r="N77" s="244">
        <v>52</v>
      </c>
      <c r="O77" s="245"/>
      <c r="P77" s="244">
        <v>52</v>
      </c>
      <c r="Q77" s="245"/>
      <c r="R77" s="244">
        <v>0</v>
      </c>
      <c r="S77" s="246"/>
      <c r="T77" s="245"/>
      <c r="U77" s="195">
        <v>5</v>
      </c>
      <c r="V77" s="195">
        <v>5</v>
      </c>
      <c r="W77" s="195">
        <v>0</v>
      </c>
      <c r="X77" s="195">
        <v>5</v>
      </c>
      <c r="Y77" s="195">
        <v>0</v>
      </c>
      <c r="Z77" s="195">
        <v>6</v>
      </c>
      <c r="AA77" s="195">
        <v>3</v>
      </c>
      <c r="AB77" s="195">
        <v>8</v>
      </c>
      <c r="AC77" s="195">
        <v>5</v>
      </c>
      <c r="AD77" s="195">
        <v>5</v>
      </c>
      <c r="AE77" s="195">
        <v>3</v>
      </c>
      <c r="AF77" s="195">
        <v>6</v>
      </c>
      <c r="AG77" s="195">
        <v>1</v>
      </c>
      <c r="AH77" s="195">
        <v>6</v>
      </c>
      <c r="AI77" s="173">
        <v>9</v>
      </c>
      <c r="AJ77" s="122" t="str">
        <f t="shared" si="8"/>
        <v>9, 13, 8, 7, 15</v>
      </c>
      <c r="AK77" s="201">
        <f t="shared" si="9"/>
        <v>9</v>
      </c>
      <c r="AL77" s="201">
        <f t="shared" si="10"/>
        <v>13</v>
      </c>
      <c r="AM77" s="201">
        <f t="shared" si="11"/>
        <v>8</v>
      </c>
      <c r="AN77" s="201">
        <f t="shared" si="12"/>
        <v>7</v>
      </c>
      <c r="AO77" s="201">
        <f t="shared" si="13"/>
        <v>15</v>
      </c>
    </row>
    <row r="78" spans="1:41" s="193" customFormat="1" ht="27" x14ac:dyDescent="0.25">
      <c r="A78" s="195">
        <f t="shared" si="7"/>
        <v>1024033</v>
      </c>
      <c r="B78" s="195" t="s">
        <v>6074</v>
      </c>
      <c r="C78" s="195" t="s">
        <v>6075</v>
      </c>
      <c r="D78" s="195" t="s">
        <v>27</v>
      </c>
      <c r="E78" s="195" t="s">
        <v>27</v>
      </c>
      <c r="F78" s="195" t="s">
        <v>27</v>
      </c>
      <c r="G78" s="195" t="s">
        <v>6144</v>
      </c>
      <c r="H78" s="195" t="s">
        <v>1066</v>
      </c>
      <c r="I78" s="195" t="s">
        <v>53</v>
      </c>
      <c r="J78" s="126" t="s">
        <v>6182</v>
      </c>
      <c r="K78" s="195" t="s">
        <v>6337</v>
      </c>
      <c r="L78" s="195" t="s">
        <v>6077</v>
      </c>
      <c r="M78" s="195" t="s">
        <v>6078</v>
      </c>
      <c r="N78" s="244">
        <v>298</v>
      </c>
      <c r="O78" s="245"/>
      <c r="P78" s="244">
        <v>298</v>
      </c>
      <c r="Q78" s="245"/>
      <c r="R78" s="244">
        <v>0</v>
      </c>
      <c r="S78" s="246"/>
      <c r="T78" s="245"/>
      <c r="U78" s="195">
        <v>5</v>
      </c>
      <c r="V78" s="195">
        <v>11</v>
      </c>
      <c r="W78" s="195">
        <v>0</v>
      </c>
      <c r="X78" s="195">
        <v>11</v>
      </c>
      <c r="Y78" s="195">
        <v>0</v>
      </c>
      <c r="Z78" s="195">
        <v>37</v>
      </c>
      <c r="AA78" s="195">
        <v>28</v>
      </c>
      <c r="AB78" s="195">
        <v>30</v>
      </c>
      <c r="AC78" s="195">
        <v>31</v>
      </c>
      <c r="AD78" s="195">
        <v>33</v>
      </c>
      <c r="AE78" s="195">
        <v>25</v>
      </c>
      <c r="AF78" s="195">
        <v>35</v>
      </c>
      <c r="AG78" s="195">
        <v>22</v>
      </c>
      <c r="AH78" s="195">
        <v>31</v>
      </c>
      <c r="AI78" s="173">
        <v>26</v>
      </c>
      <c r="AJ78" s="122" t="str">
        <f t="shared" si="8"/>
        <v>65, 61, 58, 57, 57</v>
      </c>
      <c r="AK78" s="201">
        <f t="shared" si="9"/>
        <v>65</v>
      </c>
      <c r="AL78" s="201">
        <f t="shared" si="10"/>
        <v>61</v>
      </c>
      <c r="AM78" s="201">
        <f t="shared" si="11"/>
        <v>58</v>
      </c>
      <c r="AN78" s="201">
        <f t="shared" si="12"/>
        <v>57</v>
      </c>
      <c r="AO78" s="201">
        <f t="shared" si="13"/>
        <v>57</v>
      </c>
    </row>
    <row r="79" spans="1:41" s="193" customFormat="1" ht="18" x14ac:dyDescent="0.25">
      <c r="A79" s="195">
        <f t="shared" si="7"/>
        <v>1025774</v>
      </c>
      <c r="B79" s="195" t="s">
        <v>6074</v>
      </c>
      <c r="C79" s="195" t="s">
        <v>6075</v>
      </c>
      <c r="D79" s="195" t="s">
        <v>27</v>
      </c>
      <c r="E79" s="195" t="s">
        <v>27</v>
      </c>
      <c r="F79" s="195" t="s">
        <v>27</v>
      </c>
      <c r="G79" s="195" t="s">
        <v>6143</v>
      </c>
      <c r="H79" s="195" t="s">
        <v>3539</v>
      </c>
      <c r="I79" s="195" t="s">
        <v>53</v>
      </c>
      <c r="J79" s="126" t="s">
        <v>6143</v>
      </c>
      <c r="K79" s="195" t="s">
        <v>6337</v>
      </c>
      <c r="L79" s="195" t="s">
        <v>6077</v>
      </c>
      <c r="M79" s="195" t="s">
        <v>6078</v>
      </c>
      <c r="N79" s="244">
        <v>38</v>
      </c>
      <c r="O79" s="245"/>
      <c r="P79" s="244">
        <v>38</v>
      </c>
      <c r="Q79" s="245"/>
      <c r="R79" s="244">
        <v>0</v>
      </c>
      <c r="S79" s="246"/>
      <c r="T79" s="245"/>
      <c r="U79" s="195">
        <v>5</v>
      </c>
      <c r="V79" s="195">
        <v>5</v>
      </c>
      <c r="W79" s="195">
        <v>0</v>
      </c>
      <c r="X79" s="195">
        <v>5</v>
      </c>
      <c r="Y79" s="195">
        <v>0</v>
      </c>
      <c r="Z79" s="195">
        <v>7</v>
      </c>
      <c r="AA79" s="195">
        <v>2</v>
      </c>
      <c r="AB79" s="195">
        <v>2</v>
      </c>
      <c r="AC79" s="195">
        <v>2</v>
      </c>
      <c r="AD79" s="195">
        <v>6</v>
      </c>
      <c r="AE79" s="195">
        <v>6</v>
      </c>
      <c r="AF79" s="195">
        <v>6</v>
      </c>
      <c r="AG79" s="195">
        <v>2</v>
      </c>
      <c r="AH79" s="195">
        <v>5</v>
      </c>
      <c r="AI79" s="173">
        <v>0</v>
      </c>
      <c r="AJ79" s="122" t="str">
        <f t="shared" si="8"/>
        <v>9, 4, 12, 8, 5</v>
      </c>
      <c r="AK79" s="201">
        <f t="shared" si="9"/>
        <v>9</v>
      </c>
      <c r="AL79" s="201">
        <f t="shared" si="10"/>
        <v>4</v>
      </c>
      <c r="AM79" s="201">
        <f t="shared" si="11"/>
        <v>12</v>
      </c>
      <c r="AN79" s="201">
        <f t="shared" si="12"/>
        <v>8</v>
      </c>
      <c r="AO79" s="201">
        <f t="shared" si="13"/>
        <v>5</v>
      </c>
    </row>
    <row r="80" spans="1:41" s="193" customFormat="1" ht="18" x14ac:dyDescent="0.25">
      <c r="A80" s="195">
        <f t="shared" si="7"/>
        <v>1029974</v>
      </c>
      <c r="B80" s="195" t="s">
        <v>6074</v>
      </c>
      <c r="C80" s="195" t="s">
        <v>6075</v>
      </c>
      <c r="D80" s="195" t="s">
        <v>27</v>
      </c>
      <c r="E80" s="195" t="s">
        <v>27</v>
      </c>
      <c r="F80" s="195" t="s">
        <v>27</v>
      </c>
      <c r="G80" s="195" t="s">
        <v>451</v>
      </c>
      <c r="H80" s="195" t="s">
        <v>3480</v>
      </c>
      <c r="I80" s="195" t="s">
        <v>53</v>
      </c>
      <c r="J80" s="126" t="s">
        <v>6206</v>
      </c>
      <c r="K80" s="195" t="s">
        <v>6337</v>
      </c>
      <c r="L80" s="195" t="s">
        <v>6077</v>
      </c>
      <c r="M80" s="195" t="s">
        <v>6078</v>
      </c>
      <c r="N80" s="244">
        <v>139</v>
      </c>
      <c r="O80" s="245"/>
      <c r="P80" s="244">
        <v>139</v>
      </c>
      <c r="Q80" s="245"/>
      <c r="R80" s="244">
        <v>0</v>
      </c>
      <c r="S80" s="246"/>
      <c r="T80" s="245"/>
      <c r="U80" s="195">
        <v>5</v>
      </c>
      <c r="V80" s="195">
        <v>5</v>
      </c>
      <c r="W80" s="195">
        <v>0</v>
      </c>
      <c r="X80" s="195">
        <v>5</v>
      </c>
      <c r="Y80" s="195">
        <v>0</v>
      </c>
      <c r="Z80" s="195">
        <v>14</v>
      </c>
      <c r="AA80" s="195">
        <v>10</v>
      </c>
      <c r="AB80" s="195">
        <v>12</v>
      </c>
      <c r="AC80" s="195">
        <v>20</v>
      </c>
      <c r="AD80" s="195">
        <v>14</v>
      </c>
      <c r="AE80" s="195">
        <v>12</v>
      </c>
      <c r="AF80" s="195">
        <v>11</v>
      </c>
      <c r="AG80" s="195">
        <v>17</v>
      </c>
      <c r="AH80" s="195">
        <v>15</v>
      </c>
      <c r="AI80" s="173">
        <v>14</v>
      </c>
      <c r="AJ80" s="122" t="str">
        <f t="shared" si="8"/>
        <v>24, 32, 26, 28, 29</v>
      </c>
      <c r="AK80" s="201">
        <f t="shared" si="9"/>
        <v>24</v>
      </c>
      <c r="AL80" s="201">
        <f t="shared" si="10"/>
        <v>32</v>
      </c>
      <c r="AM80" s="201">
        <f t="shared" si="11"/>
        <v>26</v>
      </c>
      <c r="AN80" s="201">
        <f t="shared" si="12"/>
        <v>28</v>
      </c>
      <c r="AO80" s="201">
        <f t="shared" si="13"/>
        <v>29</v>
      </c>
    </row>
    <row r="81" spans="1:41" s="193" customFormat="1" ht="18" x14ac:dyDescent="0.25">
      <c r="A81" s="195">
        <f t="shared" si="7"/>
        <v>1029644</v>
      </c>
      <c r="B81" s="195" t="s">
        <v>6074</v>
      </c>
      <c r="C81" s="195" t="s">
        <v>6075</v>
      </c>
      <c r="D81" s="195" t="s">
        <v>27</v>
      </c>
      <c r="E81" s="195" t="s">
        <v>27</v>
      </c>
      <c r="F81" s="195" t="s">
        <v>27</v>
      </c>
      <c r="G81" s="195" t="s">
        <v>6102</v>
      </c>
      <c r="H81" s="195" t="s">
        <v>3036</v>
      </c>
      <c r="I81" s="195" t="s">
        <v>53</v>
      </c>
      <c r="J81" s="126" t="s">
        <v>6102</v>
      </c>
      <c r="K81" s="195" t="s">
        <v>6337</v>
      </c>
      <c r="L81" s="195" t="s">
        <v>6077</v>
      </c>
      <c r="M81" s="195" t="s">
        <v>6078</v>
      </c>
      <c r="N81" s="244">
        <v>168</v>
      </c>
      <c r="O81" s="245"/>
      <c r="P81" s="244">
        <v>166</v>
      </c>
      <c r="Q81" s="245"/>
      <c r="R81" s="244">
        <v>2</v>
      </c>
      <c r="S81" s="246"/>
      <c r="T81" s="245"/>
      <c r="U81" s="195">
        <v>5</v>
      </c>
      <c r="V81" s="195">
        <v>10</v>
      </c>
      <c r="W81" s="195">
        <v>0</v>
      </c>
      <c r="X81" s="195">
        <v>10</v>
      </c>
      <c r="Y81" s="195">
        <v>0</v>
      </c>
      <c r="Z81" s="195">
        <v>25</v>
      </c>
      <c r="AA81" s="195">
        <v>14</v>
      </c>
      <c r="AB81" s="195">
        <v>18</v>
      </c>
      <c r="AC81" s="195">
        <v>13</v>
      </c>
      <c r="AD81" s="195">
        <v>15</v>
      </c>
      <c r="AE81" s="195">
        <v>19</v>
      </c>
      <c r="AF81" s="195">
        <v>16</v>
      </c>
      <c r="AG81" s="195">
        <v>11</v>
      </c>
      <c r="AH81" s="195">
        <v>20</v>
      </c>
      <c r="AI81" s="173">
        <v>17</v>
      </c>
      <c r="AJ81" s="122" t="str">
        <f t="shared" si="8"/>
        <v>39, 31, 34, 27, 37</v>
      </c>
      <c r="AK81" s="201">
        <f t="shared" si="9"/>
        <v>39</v>
      </c>
      <c r="AL81" s="201">
        <f t="shared" si="10"/>
        <v>31</v>
      </c>
      <c r="AM81" s="201">
        <f t="shared" si="11"/>
        <v>34</v>
      </c>
      <c r="AN81" s="201">
        <f t="shared" si="12"/>
        <v>27</v>
      </c>
      <c r="AO81" s="201">
        <f t="shared" si="13"/>
        <v>37</v>
      </c>
    </row>
    <row r="82" spans="1:41" s="193" customFormat="1" ht="18" x14ac:dyDescent="0.25">
      <c r="A82" s="195">
        <f t="shared" si="7"/>
        <v>1154343</v>
      </c>
      <c r="B82" s="195" t="s">
        <v>6074</v>
      </c>
      <c r="C82" s="195" t="s">
        <v>6075</v>
      </c>
      <c r="D82" s="195" t="s">
        <v>27</v>
      </c>
      <c r="E82" s="195" t="s">
        <v>27</v>
      </c>
      <c r="F82" s="195" t="s">
        <v>27</v>
      </c>
      <c r="G82" s="195" t="s">
        <v>27</v>
      </c>
      <c r="H82" s="195" t="s">
        <v>6187</v>
      </c>
      <c r="I82" s="195" t="s">
        <v>53</v>
      </c>
      <c r="J82" s="126" t="s">
        <v>6103</v>
      </c>
      <c r="K82" s="195" t="s">
        <v>6337</v>
      </c>
      <c r="L82" s="195" t="s">
        <v>6077</v>
      </c>
      <c r="M82" s="195" t="s">
        <v>6093</v>
      </c>
      <c r="N82" s="244">
        <v>247</v>
      </c>
      <c r="O82" s="245"/>
      <c r="P82" s="244">
        <v>247</v>
      </c>
      <c r="Q82" s="245"/>
      <c r="R82" s="244">
        <v>0</v>
      </c>
      <c r="S82" s="246"/>
      <c r="T82" s="245"/>
      <c r="U82" s="195">
        <v>5</v>
      </c>
      <c r="V82" s="195">
        <v>10</v>
      </c>
      <c r="W82" s="195">
        <v>0</v>
      </c>
      <c r="X82" s="195">
        <v>10</v>
      </c>
      <c r="Y82" s="195">
        <v>0</v>
      </c>
      <c r="Z82" s="195">
        <v>33</v>
      </c>
      <c r="AA82" s="195">
        <v>29</v>
      </c>
      <c r="AB82" s="195">
        <v>36</v>
      </c>
      <c r="AC82" s="195">
        <v>19</v>
      </c>
      <c r="AD82" s="195">
        <v>25</v>
      </c>
      <c r="AE82" s="195">
        <v>19</v>
      </c>
      <c r="AF82" s="195">
        <v>24</v>
      </c>
      <c r="AG82" s="195">
        <v>14</v>
      </c>
      <c r="AH82" s="195">
        <v>33</v>
      </c>
      <c r="AI82" s="173">
        <v>15</v>
      </c>
      <c r="AJ82" s="122" t="str">
        <f t="shared" si="8"/>
        <v>62, 55, 44, 38, 48</v>
      </c>
      <c r="AK82" s="201">
        <f t="shared" si="9"/>
        <v>62</v>
      </c>
      <c r="AL82" s="201">
        <f t="shared" si="10"/>
        <v>55</v>
      </c>
      <c r="AM82" s="201">
        <f t="shared" si="11"/>
        <v>44</v>
      </c>
      <c r="AN82" s="201">
        <f t="shared" si="12"/>
        <v>38</v>
      </c>
      <c r="AO82" s="201">
        <f t="shared" si="13"/>
        <v>48</v>
      </c>
    </row>
    <row r="83" spans="1:41" s="193" customFormat="1" ht="18" x14ac:dyDescent="0.25">
      <c r="A83" s="195">
        <f t="shared" si="7"/>
        <v>1154780</v>
      </c>
      <c r="B83" s="195" t="s">
        <v>6074</v>
      </c>
      <c r="C83" s="195" t="s">
        <v>6075</v>
      </c>
      <c r="D83" s="195" t="s">
        <v>27</v>
      </c>
      <c r="E83" s="195" t="s">
        <v>27</v>
      </c>
      <c r="F83" s="195" t="s">
        <v>27</v>
      </c>
      <c r="G83" s="195" t="s">
        <v>6107</v>
      </c>
      <c r="H83" s="195" t="s">
        <v>6188</v>
      </c>
      <c r="I83" s="195" t="s">
        <v>53</v>
      </c>
      <c r="J83" s="126" t="s">
        <v>6108</v>
      </c>
      <c r="K83" s="195" t="s">
        <v>6337</v>
      </c>
      <c r="L83" s="195" t="s">
        <v>6077</v>
      </c>
      <c r="M83" s="195" t="s">
        <v>6093</v>
      </c>
      <c r="N83" s="244">
        <v>61</v>
      </c>
      <c r="O83" s="245"/>
      <c r="P83" s="244">
        <v>61</v>
      </c>
      <c r="Q83" s="245"/>
      <c r="R83" s="244">
        <v>0</v>
      </c>
      <c r="S83" s="246"/>
      <c r="T83" s="245"/>
      <c r="U83" s="195">
        <v>5</v>
      </c>
      <c r="V83" s="195">
        <v>5</v>
      </c>
      <c r="W83" s="195">
        <v>0</v>
      </c>
      <c r="X83" s="195">
        <v>5</v>
      </c>
      <c r="Y83" s="195">
        <v>0</v>
      </c>
      <c r="Z83" s="195">
        <v>11</v>
      </c>
      <c r="AA83" s="195">
        <v>5</v>
      </c>
      <c r="AB83" s="195">
        <v>6</v>
      </c>
      <c r="AC83" s="195">
        <v>2</v>
      </c>
      <c r="AD83" s="195">
        <v>15</v>
      </c>
      <c r="AE83" s="195">
        <v>12</v>
      </c>
      <c r="AF83" s="195">
        <v>6</v>
      </c>
      <c r="AG83" s="195">
        <v>1</v>
      </c>
      <c r="AH83" s="195">
        <v>3</v>
      </c>
      <c r="AI83" s="173">
        <v>0</v>
      </c>
      <c r="AJ83" s="122" t="str">
        <f t="shared" si="8"/>
        <v>16, 8, 27, 7, 3</v>
      </c>
      <c r="AK83" s="201">
        <f t="shared" si="9"/>
        <v>16</v>
      </c>
      <c r="AL83" s="201">
        <f t="shared" si="10"/>
        <v>8</v>
      </c>
      <c r="AM83" s="201">
        <f t="shared" si="11"/>
        <v>27</v>
      </c>
      <c r="AN83" s="201">
        <f t="shared" si="12"/>
        <v>7</v>
      </c>
      <c r="AO83" s="201">
        <f t="shared" si="13"/>
        <v>3</v>
      </c>
    </row>
    <row r="84" spans="1:41" s="193" customFormat="1" ht="18" x14ac:dyDescent="0.25">
      <c r="A84" s="195">
        <f t="shared" si="7"/>
        <v>1372879</v>
      </c>
      <c r="B84" s="195" t="s">
        <v>6074</v>
      </c>
      <c r="C84" s="195" t="s">
        <v>6075</v>
      </c>
      <c r="D84" s="195" t="s">
        <v>27</v>
      </c>
      <c r="E84" s="195" t="s">
        <v>27</v>
      </c>
      <c r="F84" s="195" t="s">
        <v>27</v>
      </c>
      <c r="G84" s="195" t="s">
        <v>6098</v>
      </c>
      <c r="H84" s="195" t="s">
        <v>5705</v>
      </c>
      <c r="I84" s="195" t="s">
        <v>53</v>
      </c>
      <c r="J84" s="126" t="s">
        <v>16047</v>
      </c>
      <c r="K84" s="195" t="s">
        <v>6337</v>
      </c>
      <c r="L84" s="195" t="s">
        <v>6077</v>
      </c>
      <c r="M84" s="195" t="s">
        <v>6212</v>
      </c>
      <c r="N84" s="244">
        <v>221</v>
      </c>
      <c r="O84" s="245"/>
      <c r="P84" s="244">
        <v>221</v>
      </c>
      <c r="Q84" s="245"/>
      <c r="R84" s="244">
        <v>0</v>
      </c>
      <c r="S84" s="246"/>
      <c r="T84" s="245"/>
      <c r="U84" s="195">
        <v>3</v>
      </c>
      <c r="V84" s="195">
        <v>10</v>
      </c>
      <c r="W84" s="195">
        <v>0</v>
      </c>
      <c r="X84" s="195">
        <v>10</v>
      </c>
      <c r="Y84" s="195">
        <v>0</v>
      </c>
      <c r="Z84" s="195">
        <v>0</v>
      </c>
      <c r="AA84" s="195">
        <v>0</v>
      </c>
      <c r="AB84" s="195">
        <v>0</v>
      </c>
      <c r="AC84" s="195">
        <v>0</v>
      </c>
      <c r="AD84" s="195">
        <v>60</v>
      </c>
      <c r="AE84" s="195">
        <v>0</v>
      </c>
      <c r="AF84" s="195">
        <v>76</v>
      </c>
      <c r="AG84" s="195">
        <v>0</v>
      </c>
      <c r="AH84" s="195">
        <v>85</v>
      </c>
      <c r="AI84" s="173">
        <v>0</v>
      </c>
      <c r="AJ84" s="122" t="str">
        <f t="shared" si="8"/>
        <v>0, 0, 60, 76, 85</v>
      </c>
      <c r="AK84" s="201">
        <f t="shared" si="9"/>
        <v>0</v>
      </c>
      <c r="AL84" s="201">
        <f t="shared" si="10"/>
        <v>0</v>
      </c>
      <c r="AM84" s="201">
        <f t="shared" si="11"/>
        <v>60</v>
      </c>
      <c r="AN84" s="201">
        <f t="shared" si="12"/>
        <v>76</v>
      </c>
      <c r="AO84" s="201">
        <f t="shared" si="13"/>
        <v>85</v>
      </c>
    </row>
    <row r="85" spans="1:41" s="193" customFormat="1" ht="18" x14ac:dyDescent="0.25">
      <c r="A85" s="195">
        <f t="shared" si="7"/>
        <v>1306950</v>
      </c>
      <c r="B85" s="195" t="s">
        <v>6074</v>
      </c>
      <c r="C85" s="195" t="s">
        <v>6075</v>
      </c>
      <c r="D85" s="195" t="s">
        <v>27</v>
      </c>
      <c r="E85" s="195" t="s">
        <v>27</v>
      </c>
      <c r="F85" s="195" t="s">
        <v>27</v>
      </c>
      <c r="G85" s="195" t="s">
        <v>563</v>
      </c>
      <c r="H85" s="195" t="s">
        <v>6204</v>
      </c>
      <c r="I85" s="195" t="s">
        <v>53</v>
      </c>
      <c r="J85" s="126" t="s">
        <v>6109</v>
      </c>
      <c r="K85" s="195" t="s">
        <v>6337</v>
      </c>
      <c r="L85" s="195" t="s">
        <v>6077</v>
      </c>
      <c r="M85" s="195" t="s">
        <v>6093</v>
      </c>
      <c r="N85" s="244">
        <v>48</v>
      </c>
      <c r="O85" s="245"/>
      <c r="P85" s="244">
        <v>46</v>
      </c>
      <c r="Q85" s="245"/>
      <c r="R85" s="244">
        <v>2</v>
      </c>
      <c r="S85" s="246"/>
      <c r="T85" s="245"/>
      <c r="U85" s="195">
        <v>5</v>
      </c>
      <c r="V85" s="195">
        <v>5</v>
      </c>
      <c r="W85" s="195">
        <v>0</v>
      </c>
      <c r="X85" s="195">
        <v>5</v>
      </c>
      <c r="Y85" s="195">
        <v>0</v>
      </c>
      <c r="Z85" s="195">
        <v>8</v>
      </c>
      <c r="AA85" s="195">
        <v>2</v>
      </c>
      <c r="AB85" s="195">
        <v>5</v>
      </c>
      <c r="AC85" s="195">
        <v>5</v>
      </c>
      <c r="AD85" s="195">
        <v>1</v>
      </c>
      <c r="AE85" s="195">
        <v>2</v>
      </c>
      <c r="AF85" s="195">
        <v>7</v>
      </c>
      <c r="AG85" s="195">
        <v>5</v>
      </c>
      <c r="AH85" s="195">
        <v>5</v>
      </c>
      <c r="AI85" s="173">
        <v>8</v>
      </c>
      <c r="AJ85" s="122" t="str">
        <f t="shared" si="8"/>
        <v>10, 10, 3, 12, 13</v>
      </c>
      <c r="AK85" s="201">
        <f t="shared" si="9"/>
        <v>10</v>
      </c>
      <c r="AL85" s="201">
        <f t="shared" si="10"/>
        <v>10</v>
      </c>
      <c r="AM85" s="201">
        <f t="shared" si="11"/>
        <v>3</v>
      </c>
      <c r="AN85" s="201">
        <f t="shared" si="12"/>
        <v>12</v>
      </c>
      <c r="AO85" s="201">
        <f t="shared" si="13"/>
        <v>13</v>
      </c>
    </row>
    <row r="86" spans="1:41" s="193" customFormat="1" ht="18" x14ac:dyDescent="0.25">
      <c r="A86" s="195">
        <f t="shared" si="7"/>
        <v>1571140</v>
      </c>
      <c r="B86" s="195" t="s">
        <v>6074</v>
      </c>
      <c r="C86" s="195" t="s">
        <v>6075</v>
      </c>
      <c r="D86" s="195" t="s">
        <v>27</v>
      </c>
      <c r="E86" s="195" t="s">
        <v>27</v>
      </c>
      <c r="F86" s="195" t="s">
        <v>27</v>
      </c>
      <c r="G86" s="195" t="s">
        <v>575</v>
      </c>
      <c r="H86" s="195" t="s">
        <v>6217</v>
      </c>
      <c r="I86" s="195" t="s">
        <v>53</v>
      </c>
      <c r="J86" s="126" t="s">
        <v>6111</v>
      </c>
      <c r="K86" s="195" t="s">
        <v>6337</v>
      </c>
      <c r="L86" s="195" t="s">
        <v>6077</v>
      </c>
      <c r="M86" s="195" t="s">
        <v>6093</v>
      </c>
      <c r="N86" s="244">
        <v>9</v>
      </c>
      <c r="O86" s="245"/>
      <c r="P86" s="244">
        <v>9</v>
      </c>
      <c r="Q86" s="245"/>
      <c r="R86" s="244">
        <v>0</v>
      </c>
      <c r="S86" s="246"/>
      <c r="T86" s="245"/>
      <c r="U86" s="195">
        <v>5</v>
      </c>
      <c r="V86" s="195">
        <v>5</v>
      </c>
      <c r="W86" s="195">
        <v>0</v>
      </c>
      <c r="X86" s="195">
        <v>5</v>
      </c>
      <c r="Y86" s="195">
        <v>0</v>
      </c>
      <c r="Z86" s="195">
        <v>1</v>
      </c>
      <c r="AA86" s="195">
        <v>0</v>
      </c>
      <c r="AB86" s="195">
        <v>2</v>
      </c>
      <c r="AC86" s="195">
        <v>0</v>
      </c>
      <c r="AD86" s="195">
        <v>0</v>
      </c>
      <c r="AE86" s="195">
        <v>1</v>
      </c>
      <c r="AF86" s="195">
        <v>0</v>
      </c>
      <c r="AG86" s="195">
        <v>2</v>
      </c>
      <c r="AH86" s="195">
        <v>3</v>
      </c>
      <c r="AI86" s="173">
        <v>0</v>
      </c>
      <c r="AJ86" s="122" t="str">
        <f t="shared" si="8"/>
        <v>1, 2, 1, 2, 3</v>
      </c>
      <c r="AK86" s="201">
        <f t="shared" si="9"/>
        <v>1</v>
      </c>
      <c r="AL86" s="201">
        <f t="shared" si="10"/>
        <v>2</v>
      </c>
      <c r="AM86" s="201">
        <f t="shared" si="11"/>
        <v>1</v>
      </c>
      <c r="AN86" s="201">
        <f t="shared" si="12"/>
        <v>2</v>
      </c>
      <c r="AO86" s="201">
        <f t="shared" si="13"/>
        <v>3</v>
      </c>
    </row>
    <row r="87" spans="1:41" s="193" customFormat="1" ht="18" x14ac:dyDescent="0.25">
      <c r="A87" s="195">
        <f t="shared" si="7"/>
        <v>1571157</v>
      </c>
      <c r="B87" s="195" t="s">
        <v>6074</v>
      </c>
      <c r="C87" s="195" t="s">
        <v>6075</v>
      </c>
      <c r="D87" s="195" t="s">
        <v>27</v>
      </c>
      <c r="E87" s="195" t="s">
        <v>27</v>
      </c>
      <c r="F87" s="195" t="s">
        <v>27</v>
      </c>
      <c r="G87" s="195" t="s">
        <v>27</v>
      </c>
      <c r="H87" s="195" t="s">
        <v>6201</v>
      </c>
      <c r="I87" s="195" t="s">
        <v>53</v>
      </c>
      <c r="J87" s="126" t="s">
        <v>6123</v>
      </c>
      <c r="K87" s="195" t="s">
        <v>6337</v>
      </c>
      <c r="L87" s="195" t="s">
        <v>6077</v>
      </c>
      <c r="M87" s="195" t="s">
        <v>6093</v>
      </c>
      <c r="N87" s="244">
        <v>389</v>
      </c>
      <c r="O87" s="245"/>
      <c r="P87" s="244">
        <v>389</v>
      </c>
      <c r="Q87" s="245"/>
      <c r="R87" s="244">
        <v>0</v>
      </c>
      <c r="S87" s="246"/>
      <c r="T87" s="245"/>
      <c r="U87" s="195">
        <v>5</v>
      </c>
      <c r="V87" s="195">
        <v>12</v>
      </c>
      <c r="W87" s="195">
        <v>0</v>
      </c>
      <c r="X87" s="195">
        <v>12</v>
      </c>
      <c r="Y87" s="195">
        <v>0</v>
      </c>
      <c r="Z87" s="195">
        <v>34</v>
      </c>
      <c r="AA87" s="195">
        <v>33</v>
      </c>
      <c r="AB87" s="195">
        <v>30</v>
      </c>
      <c r="AC87" s="195">
        <v>36</v>
      </c>
      <c r="AD87" s="195">
        <v>31</v>
      </c>
      <c r="AE87" s="195">
        <v>43</v>
      </c>
      <c r="AF87" s="195">
        <v>46</v>
      </c>
      <c r="AG87" s="195">
        <v>48</v>
      </c>
      <c r="AH87" s="195">
        <v>50</v>
      </c>
      <c r="AI87" s="173">
        <v>38</v>
      </c>
      <c r="AJ87" s="122" t="str">
        <f t="shared" si="8"/>
        <v>67, 66, 74, 94, 88</v>
      </c>
      <c r="AK87" s="201">
        <f t="shared" si="9"/>
        <v>67</v>
      </c>
      <c r="AL87" s="201">
        <f t="shared" si="10"/>
        <v>66</v>
      </c>
      <c r="AM87" s="201">
        <f t="shared" si="11"/>
        <v>74</v>
      </c>
      <c r="AN87" s="201">
        <f t="shared" si="12"/>
        <v>94</v>
      </c>
      <c r="AO87" s="201">
        <f t="shared" si="13"/>
        <v>88</v>
      </c>
    </row>
    <row r="88" spans="1:41" s="193" customFormat="1" ht="18" x14ac:dyDescent="0.25">
      <c r="A88" s="195">
        <f t="shared" si="7"/>
        <v>1571249</v>
      </c>
      <c r="B88" s="195" t="s">
        <v>6074</v>
      </c>
      <c r="C88" s="195" t="s">
        <v>6075</v>
      </c>
      <c r="D88" s="195" t="s">
        <v>27</v>
      </c>
      <c r="E88" s="195" t="s">
        <v>27</v>
      </c>
      <c r="F88" s="195" t="s">
        <v>27</v>
      </c>
      <c r="G88" s="195" t="s">
        <v>662</v>
      </c>
      <c r="H88" s="195" t="s">
        <v>6203</v>
      </c>
      <c r="I88" s="195" t="s">
        <v>53</v>
      </c>
      <c r="J88" s="126" t="s">
        <v>6114</v>
      </c>
      <c r="K88" s="195" t="s">
        <v>6337</v>
      </c>
      <c r="L88" s="195" t="s">
        <v>6077</v>
      </c>
      <c r="M88" s="195" t="s">
        <v>6093</v>
      </c>
      <c r="N88" s="244">
        <v>39</v>
      </c>
      <c r="O88" s="245"/>
      <c r="P88" s="244">
        <v>37</v>
      </c>
      <c r="Q88" s="245"/>
      <c r="R88" s="244">
        <v>2</v>
      </c>
      <c r="S88" s="246"/>
      <c r="T88" s="245"/>
      <c r="U88" s="195">
        <v>4</v>
      </c>
      <c r="V88" s="195">
        <v>4</v>
      </c>
      <c r="W88" s="195">
        <v>0</v>
      </c>
      <c r="X88" s="195">
        <v>4</v>
      </c>
      <c r="Y88" s="195">
        <v>0</v>
      </c>
      <c r="Z88" s="195">
        <v>9</v>
      </c>
      <c r="AA88" s="195">
        <v>5</v>
      </c>
      <c r="AB88" s="195">
        <v>0</v>
      </c>
      <c r="AC88" s="195">
        <v>0</v>
      </c>
      <c r="AD88" s="195">
        <v>6</v>
      </c>
      <c r="AE88" s="195">
        <v>4</v>
      </c>
      <c r="AF88" s="195">
        <v>3</v>
      </c>
      <c r="AG88" s="195">
        <v>2</v>
      </c>
      <c r="AH88" s="195">
        <v>6</v>
      </c>
      <c r="AI88" s="173">
        <v>4</v>
      </c>
      <c r="AJ88" s="122" t="str">
        <f t="shared" si="8"/>
        <v>14, 0, 10, 5, 10</v>
      </c>
      <c r="AK88" s="201">
        <f t="shared" si="9"/>
        <v>14</v>
      </c>
      <c r="AL88" s="201">
        <f t="shared" si="10"/>
        <v>0</v>
      </c>
      <c r="AM88" s="201">
        <f t="shared" si="11"/>
        <v>10</v>
      </c>
      <c r="AN88" s="201">
        <f t="shared" si="12"/>
        <v>5</v>
      </c>
      <c r="AO88" s="201">
        <f t="shared" si="13"/>
        <v>10</v>
      </c>
    </row>
    <row r="89" spans="1:41" s="193" customFormat="1" ht="18" x14ac:dyDescent="0.25">
      <c r="A89" s="195">
        <f t="shared" si="7"/>
        <v>1569201</v>
      </c>
      <c r="B89" s="195" t="s">
        <v>6074</v>
      </c>
      <c r="C89" s="195" t="s">
        <v>6075</v>
      </c>
      <c r="D89" s="195" t="s">
        <v>27</v>
      </c>
      <c r="E89" s="195" t="s">
        <v>27</v>
      </c>
      <c r="F89" s="195" t="s">
        <v>27</v>
      </c>
      <c r="G89" s="195" t="s">
        <v>566</v>
      </c>
      <c r="H89" s="195" t="s">
        <v>6202</v>
      </c>
      <c r="I89" s="195" t="s">
        <v>53</v>
      </c>
      <c r="J89" s="126" t="s">
        <v>6122</v>
      </c>
      <c r="K89" s="195" t="s">
        <v>6337</v>
      </c>
      <c r="L89" s="195" t="s">
        <v>6077</v>
      </c>
      <c r="M89" s="195" t="s">
        <v>6093</v>
      </c>
      <c r="N89" s="244">
        <v>61</v>
      </c>
      <c r="O89" s="245"/>
      <c r="P89" s="244">
        <v>61</v>
      </c>
      <c r="Q89" s="245"/>
      <c r="R89" s="244">
        <v>0</v>
      </c>
      <c r="S89" s="246"/>
      <c r="T89" s="245"/>
      <c r="U89" s="195">
        <v>5</v>
      </c>
      <c r="V89" s="195">
        <v>5</v>
      </c>
      <c r="W89" s="195">
        <v>0</v>
      </c>
      <c r="X89" s="195">
        <v>5</v>
      </c>
      <c r="Y89" s="195">
        <v>0</v>
      </c>
      <c r="Z89" s="195">
        <v>8</v>
      </c>
      <c r="AA89" s="195">
        <v>4</v>
      </c>
      <c r="AB89" s="195">
        <v>4</v>
      </c>
      <c r="AC89" s="195">
        <v>7</v>
      </c>
      <c r="AD89" s="195">
        <v>9</v>
      </c>
      <c r="AE89" s="195">
        <v>1</v>
      </c>
      <c r="AF89" s="195">
        <v>4</v>
      </c>
      <c r="AG89" s="195">
        <v>7</v>
      </c>
      <c r="AH89" s="195">
        <v>10</v>
      </c>
      <c r="AI89" s="173">
        <v>7</v>
      </c>
      <c r="AJ89" s="122" t="str">
        <f t="shared" si="8"/>
        <v>12, 11, 10, 11, 17</v>
      </c>
      <c r="AK89" s="201">
        <f t="shared" si="9"/>
        <v>12</v>
      </c>
      <c r="AL89" s="201">
        <f t="shared" si="10"/>
        <v>11</v>
      </c>
      <c r="AM89" s="201">
        <f t="shared" si="11"/>
        <v>10</v>
      </c>
      <c r="AN89" s="201">
        <f t="shared" si="12"/>
        <v>11</v>
      </c>
      <c r="AO89" s="201">
        <f t="shared" si="13"/>
        <v>17</v>
      </c>
    </row>
    <row r="90" spans="1:41" s="193" customFormat="1" ht="18" x14ac:dyDescent="0.25">
      <c r="A90" s="195">
        <f t="shared" si="7"/>
        <v>1561380</v>
      </c>
      <c r="B90" s="195" t="s">
        <v>6074</v>
      </c>
      <c r="C90" s="195" t="s">
        <v>6075</v>
      </c>
      <c r="D90" s="195" t="s">
        <v>27</v>
      </c>
      <c r="E90" s="195" t="s">
        <v>27</v>
      </c>
      <c r="F90" s="195" t="s">
        <v>27</v>
      </c>
      <c r="G90" s="195" t="s">
        <v>626</v>
      </c>
      <c r="H90" s="195" t="s">
        <v>6215</v>
      </c>
      <c r="I90" s="195" t="s">
        <v>53</v>
      </c>
      <c r="J90" s="126" t="s">
        <v>6113</v>
      </c>
      <c r="K90" s="195" t="s">
        <v>6337</v>
      </c>
      <c r="L90" s="195" t="s">
        <v>6077</v>
      </c>
      <c r="M90" s="195" t="s">
        <v>6093</v>
      </c>
      <c r="N90" s="244">
        <v>114</v>
      </c>
      <c r="O90" s="245"/>
      <c r="P90" s="244">
        <v>114</v>
      </c>
      <c r="Q90" s="245"/>
      <c r="R90" s="244">
        <v>0</v>
      </c>
      <c r="S90" s="246"/>
      <c r="T90" s="245"/>
      <c r="U90" s="195">
        <v>5</v>
      </c>
      <c r="V90" s="195">
        <v>5</v>
      </c>
      <c r="W90" s="195">
        <v>0</v>
      </c>
      <c r="X90" s="195">
        <v>5</v>
      </c>
      <c r="Y90" s="195">
        <v>0</v>
      </c>
      <c r="Z90" s="195">
        <v>16</v>
      </c>
      <c r="AA90" s="195">
        <v>9</v>
      </c>
      <c r="AB90" s="195">
        <v>7</v>
      </c>
      <c r="AC90" s="195">
        <v>7</v>
      </c>
      <c r="AD90" s="195">
        <v>11</v>
      </c>
      <c r="AE90" s="195">
        <v>12</v>
      </c>
      <c r="AF90" s="195">
        <v>15</v>
      </c>
      <c r="AG90" s="195">
        <v>14</v>
      </c>
      <c r="AH90" s="195">
        <v>15</v>
      </c>
      <c r="AI90" s="173">
        <v>8</v>
      </c>
      <c r="AJ90" s="122" t="str">
        <f t="shared" si="8"/>
        <v>25, 14, 23, 29, 23</v>
      </c>
      <c r="AK90" s="201">
        <f t="shared" si="9"/>
        <v>25</v>
      </c>
      <c r="AL90" s="201">
        <f t="shared" si="10"/>
        <v>14</v>
      </c>
      <c r="AM90" s="201">
        <f t="shared" si="11"/>
        <v>23</v>
      </c>
      <c r="AN90" s="201">
        <f t="shared" si="12"/>
        <v>29</v>
      </c>
      <c r="AO90" s="201">
        <f t="shared" si="13"/>
        <v>23</v>
      </c>
    </row>
    <row r="91" spans="1:41" s="193" customFormat="1" ht="18" x14ac:dyDescent="0.25">
      <c r="A91" s="195">
        <f t="shared" si="7"/>
        <v>1561398</v>
      </c>
      <c r="B91" s="195" t="s">
        <v>6074</v>
      </c>
      <c r="C91" s="195" t="s">
        <v>6075</v>
      </c>
      <c r="D91" s="195" t="s">
        <v>27</v>
      </c>
      <c r="E91" s="195" t="s">
        <v>27</v>
      </c>
      <c r="F91" s="195" t="s">
        <v>27</v>
      </c>
      <c r="G91" s="195" t="s">
        <v>27</v>
      </c>
      <c r="H91" s="195" t="s">
        <v>6207</v>
      </c>
      <c r="I91" s="195" t="s">
        <v>53</v>
      </c>
      <c r="J91" s="126" t="s">
        <v>6208</v>
      </c>
      <c r="K91" s="195" t="s">
        <v>6337</v>
      </c>
      <c r="L91" s="195" t="s">
        <v>6077</v>
      </c>
      <c r="M91" s="195" t="s">
        <v>6093</v>
      </c>
      <c r="N91" s="244">
        <v>80</v>
      </c>
      <c r="O91" s="245"/>
      <c r="P91" s="244">
        <v>80</v>
      </c>
      <c r="Q91" s="245"/>
      <c r="R91" s="244">
        <v>0</v>
      </c>
      <c r="S91" s="246"/>
      <c r="T91" s="245"/>
      <c r="U91" s="195">
        <v>5</v>
      </c>
      <c r="V91" s="195">
        <v>5</v>
      </c>
      <c r="W91" s="195">
        <v>0</v>
      </c>
      <c r="X91" s="195">
        <v>5</v>
      </c>
      <c r="Y91" s="195">
        <v>0</v>
      </c>
      <c r="Z91" s="195">
        <v>9</v>
      </c>
      <c r="AA91" s="195">
        <v>6</v>
      </c>
      <c r="AB91" s="195">
        <v>8</v>
      </c>
      <c r="AC91" s="195">
        <v>4</v>
      </c>
      <c r="AD91" s="195">
        <v>9</v>
      </c>
      <c r="AE91" s="195">
        <v>5</v>
      </c>
      <c r="AF91" s="195">
        <v>13</v>
      </c>
      <c r="AG91" s="195">
        <v>6</v>
      </c>
      <c r="AH91" s="195">
        <v>16</v>
      </c>
      <c r="AI91" s="173">
        <v>4</v>
      </c>
      <c r="AJ91" s="122" t="str">
        <f t="shared" si="8"/>
        <v>15, 12, 14, 19, 20</v>
      </c>
      <c r="AK91" s="201">
        <f t="shared" si="9"/>
        <v>15</v>
      </c>
      <c r="AL91" s="201">
        <f t="shared" si="10"/>
        <v>12</v>
      </c>
      <c r="AM91" s="201">
        <f t="shared" si="11"/>
        <v>14</v>
      </c>
      <c r="AN91" s="201">
        <f t="shared" si="12"/>
        <v>19</v>
      </c>
      <c r="AO91" s="201">
        <f t="shared" si="13"/>
        <v>20</v>
      </c>
    </row>
    <row r="92" spans="1:41" s="193" customFormat="1" ht="18" x14ac:dyDescent="0.25">
      <c r="A92" s="195">
        <f t="shared" si="7"/>
        <v>1438753</v>
      </c>
      <c r="B92" s="195" t="s">
        <v>6074</v>
      </c>
      <c r="C92" s="195" t="s">
        <v>6075</v>
      </c>
      <c r="D92" s="195" t="s">
        <v>27</v>
      </c>
      <c r="E92" s="195" t="s">
        <v>27</v>
      </c>
      <c r="F92" s="195" t="s">
        <v>27</v>
      </c>
      <c r="G92" s="195" t="s">
        <v>572</v>
      </c>
      <c r="H92" s="195" t="s">
        <v>6205</v>
      </c>
      <c r="I92" s="195" t="s">
        <v>53</v>
      </c>
      <c r="J92" s="126" t="s">
        <v>6120</v>
      </c>
      <c r="K92" s="195" t="s">
        <v>6337</v>
      </c>
      <c r="L92" s="195" t="s">
        <v>6077</v>
      </c>
      <c r="M92" s="195" t="s">
        <v>6093</v>
      </c>
      <c r="N92" s="244">
        <v>40</v>
      </c>
      <c r="O92" s="245"/>
      <c r="P92" s="244">
        <v>40</v>
      </c>
      <c r="Q92" s="245"/>
      <c r="R92" s="244">
        <v>0</v>
      </c>
      <c r="S92" s="246"/>
      <c r="T92" s="245"/>
      <c r="U92" s="195">
        <v>5</v>
      </c>
      <c r="V92" s="195">
        <v>5</v>
      </c>
      <c r="W92" s="195">
        <v>0</v>
      </c>
      <c r="X92" s="195">
        <v>5</v>
      </c>
      <c r="Y92" s="195">
        <v>0</v>
      </c>
      <c r="Z92" s="195">
        <v>2</v>
      </c>
      <c r="AA92" s="195">
        <v>4</v>
      </c>
      <c r="AB92" s="195">
        <v>5</v>
      </c>
      <c r="AC92" s="195">
        <v>2</v>
      </c>
      <c r="AD92" s="195">
        <v>6</v>
      </c>
      <c r="AE92" s="195">
        <v>3</v>
      </c>
      <c r="AF92" s="195">
        <v>4</v>
      </c>
      <c r="AG92" s="195">
        <v>8</v>
      </c>
      <c r="AH92" s="195">
        <v>2</v>
      </c>
      <c r="AI92" s="173">
        <v>4</v>
      </c>
      <c r="AJ92" s="122" t="str">
        <f t="shared" si="8"/>
        <v>6, 7, 9, 12, 6</v>
      </c>
      <c r="AK92" s="201">
        <f t="shared" si="9"/>
        <v>6</v>
      </c>
      <c r="AL92" s="201">
        <f t="shared" si="10"/>
        <v>7</v>
      </c>
      <c r="AM92" s="201">
        <f t="shared" si="11"/>
        <v>9</v>
      </c>
      <c r="AN92" s="201">
        <f t="shared" si="12"/>
        <v>12</v>
      </c>
      <c r="AO92" s="201">
        <f t="shared" si="13"/>
        <v>6</v>
      </c>
    </row>
    <row r="93" spans="1:41" s="193" customFormat="1" ht="18" x14ac:dyDescent="0.25">
      <c r="A93" s="195">
        <f t="shared" si="7"/>
        <v>1438779</v>
      </c>
      <c r="B93" s="195" t="s">
        <v>6074</v>
      </c>
      <c r="C93" s="195" t="s">
        <v>6075</v>
      </c>
      <c r="D93" s="195" t="s">
        <v>27</v>
      </c>
      <c r="E93" s="195" t="s">
        <v>27</v>
      </c>
      <c r="F93" s="195" t="s">
        <v>27</v>
      </c>
      <c r="G93" s="195" t="s">
        <v>16048</v>
      </c>
      <c r="H93" s="195" t="s">
        <v>6209</v>
      </c>
      <c r="I93" s="195" t="s">
        <v>53</v>
      </c>
      <c r="J93" s="126" t="s">
        <v>6121</v>
      </c>
      <c r="K93" s="195" t="s">
        <v>6337</v>
      </c>
      <c r="L93" s="195" t="s">
        <v>6077</v>
      </c>
      <c r="M93" s="195" t="s">
        <v>6093</v>
      </c>
      <c r="N93" s="244">
        <v>224</v>
      </c>
      <c r="O93" s="245"/>
      <c r="P93" s="244">
        <v>224</v>
      </c>
      <c r="Q93" s="245"/>
      <c r="R93" s="244">
        <v>0</v>
      </c>
      <c r="S93" s="246"/>
      <c r="T93" s="245"/>
      <c r="U93" s="195">
        <v>5</v>
      </c>
      <c r="V93" s="195">
        <v>9</v>
      </c>
      <c r="W93" s="195">
        <v>0</v>
      </c>
      <c r="X93" s="195">
        <v>9</v>
      </c>
      <c r="Y93" s="195">
        <v>0</v>
      </c>
      <c r="Z93" s="195">
        <v>25</v>
      </c>
      <c r="AA93" s="195">
        <v>31</v>
      </c>
      <c r="AB93" s="195">
        <v>24</v>
      </c>
      <c r="AC93" s="195">
        <v>27</v>
      </c>
      <c r="AD93" s="195">
        <v>22</v>
      </c>
      <c r="AE93" s="195">
        <v>16</v>
      </c>
      <c r="AF93" s="195">
        <v>30</v>
      </c>
      <c r="AG93" s="195">
        <v>26</v>
      </c>
      <c r="AH93" s="195">
        <v>10</v>
      </c>
      <c r="AI93" s="173">
        <v>13</v>
      </c>
      <c r="AJ93" s="122" t="str">
        <f t="shared" si="8"/>
        <v>56, 51, 38, 56, 23</v>
      </c>
      <c r="AK93" s="201">
        <f t="shared" si="9"/>
        <v>56</v>
      </c>
      <c r="AL93" s="201">
        <f t="shared" si="10"/>
        <v>51</v>
      </c>
      <c r="AM93" s="201">
        <f t="shared" si="11"/>
        <v>38</v>
      </c>
      <c r="AN93" s="201">
        <f t="shared" si="12"/>
        <v>56</v>
      </c>
      <c r="AO93" s="201">
        <f t="shared" si="13"/>
        <v>23</v>
      </c>
    </row>
    <row r="94" spans="1:41" s="193" customFormat="1" ht="18" x14ac:dyDescent="0.25">
      <c r="A94" s="195">
        <f t="shared" si="7"/>
        <v>1751296</v>
      </c>
      <c r="B94" s="195" t="s">
        <v>6074</v>
      </c>
      <c r="C94" s="195" t="s">
        <v>6075</v>
      </c>
      <c r="D94" s="195" t="s">
        <v>27</v>
      </c>
      <c r="E94" s="195" t="s">
        <v>27</v>
      </c>
      <c r="F94" s="195" t="s">
        <v>27</v>
      </c>
      <c r="G94" s="195" t="s">
        <v>626</v>
      </c>
      <c r="H94" s="195" t="s">
        <v>6216</v>
      </c>
      <c r="I94" s="195" t="s">
        <v>53</v>
      </c>
      <c r="J94" s="126" t="s">
        <v>6115</v>
      </c>
      <c r="K94" s="195" t="s">
        <v>6337</v>
      </c>
      <c r="L94" s="195" t="s">
        <v>6077</v>
      </c>
      <c r="M94" s="195" t="s">
        <v>6093</v>
      </c>
      <c r="N94" s="244">
        <v>181</v>
      </c>
      <c r="O94" s="245"/>
      <c r="P94" s="244">
        <v>181</v>
      </c>
      <c r="Q94" s="245"/>
      <c r="R94" s="244">
        <v>0</v>
      </c>
      <c r="S94" s="246"/>
      <c r="T94" s="245"/>
      <c r="U94" s="195">
        <v>5</v>
      </c>
      <c r="V94" s="195">
        <v>6</v>
      </c>
      <c r="W94" s="195">
        <v>0</v>
      </c>
      <c r="X94" s="195">
        <v>6</v>
      </c>
      <c r="Y94" s="195">
        <v>0</v>
      </c>
      <c r="Z94" s="195">
        <v>19</v>
      </c>
      <c r="AA94" s="195">
        <v>23</v>
      </c>
      <c r="AB94" s="195">
        <v>20</v>
      </c>
      <c r="AC94" s="195">
        <v>30</v>
      </c>
      <c r="AD94" s="195">
        <v>11</v>
      </c>
      <c r="AE94" s="195">
        <v>20</v>
      </c>
      <c r="AF94" s="195">
        <v>18</v>
      </c>
      <c r="AG94" s="195">
        <v>15</v>
      </c>
      <c r="AH94" s="195">
        <v>13</v>
      </c>
      <c r="AI94" s="173">
        <v>12</v>
      </c>
      <c r="AJ94" s="122" t="str">
        <f t="shared" si="8"/>
        <v>42, 50, 31, 33, 25</v>
      </c>
      <c r="AK94" s="201">
        <f t="shared" si="9"/>
        <v>42</v>
      </c>
      <c r="AL94" s="201">
        <f t="shared" si="10"/>
        <v>50</v>
      </c>
      <c r="AM94" s="201">
        <f t="shared" si="11"/>
        <v>31</v>
      </c>
      <c r="AN94" s="201">
        <f t="shared" si="12"/>
        <v>33</v>
      </c>
      <c r="AO94" s="201">
        <f t="shared" si="13"/>
        <v>25</v>
      </c>
    </row>
    <row r="95" spans="1:41" s="193" customFormat="1" ht="18" x14ac:dyDescent="0.25">
      <c r="A95" s="195">
        <f t="shared" si="7"/>
        <v>1761295</v>
      </c>
      <c r="B95" s="195" t="s">
        <v>6074</v>
      </c>
      <c r="C95" s="195" t="s">
        <v>6075</v>
      </c>
      <c r="D95" s="195" t="s">
        <v>27</v>
      </c>
      <c r="E95" s="195" t="s">
        <v>27</v>
      </c>
      <c r="F95" s="195" t="s">
        <v>27</v>
      </c>
      <c r="G95" s="195" t="s">
        <v>27</v>
      </c>
      <c r="H95" s="195" t="s">
        <v>6338</v>
      </c>
      <c r="I95" s="195" t="s">
        <v>53</v>
      </c>
      <c r="J95" s="126" t="s">
        <v>6339</v>
      </c>
      <c r="K95" s="195" t="s">
        <v>6337</v>
      </c>
      <c r="L95" s="195" t="s">
        <v>6077</v>
      </c>
      <c r="M95" s="195" t="s">
        <v>6093</v>
      </c>
      <c r="N95" s="244">
        <v>128</v>
      </c>
      <c r="O95" s="245"/>
      <c r="P95" s="244">
        <v>128</v>
      </c>
      <c r="Q95" s="245"/>
      <c r="R95" s="244">
        <v>0</v>
      </c>
      <c r="S95" s="246"/>
      <c r="T95" s="245"/>
      <c r="U95" s="195">
        <v>5</v>
      </c>
      <c r="V95" s="195">
        <v>5</v>
      </c>
      <c r="W95" s="195">
        <v>0</v>
      </c>
      <c r="X95" s="195">
        <v>5</v>
      </c>
      <c r="Y95" s="195">
        <v>0</v>
      </c>
      <c r="Z95" s="195">
        <v>21</v>
      </c>
      <c r="AA95" s="195">
        <v>13</v>
      </c>
      <c r="AB95" s="195">
        <v>17</v>
      </c>
      <c r="AC95" s="195">
        <v>6</v>
      </c>
      <c r="AD95" s="195">
        <v>18</v>
      </c>
      <c r="AE95" s="195">
        <v>17</v>
      </c>
      <c r="AF95" s="195">
        <v>13</v>
      </c>
      <c r="AG95" s="195">
        <v>6</v>
      </c>
      <c r="AH95" s="195">
        <v>9</v>
      </c>
      <c r="AI95" s="173">
        <v>8</v>
      </c>
      <c r="AJ95" s="122" t="str">
        <f t="shared" si="8"/>
        <v>34, 23, 35, 19, 17</v>
      </c>
      <c r="AK95" s="201">
        <f t="shared" si="9"/>
        <v>34</v>
      </c>
      <c r="AL95" s="201">
        <f t="shared" si="10"/>
        <v>23</v>
      </c>
      <c r="AM95" s="201">
        <f t="shared" si="11"/>
        <v>35</v>
      </c>
      <c r="AN95" s="201">
        <f t="shared" si="12"/>
        <v>19</v>
      </c>
      <c r="AO95" s="201">
        <f t="shared" si="13"/>
        <v>17</v>
      </c>
    </row>
    <row r="96" spans="1:41" s="193" customFormat="1" ht="27" x14ac:dyDescent="0.25">
      <c r="A96" s="195">
        <f t="shared" si="7"/>
        <v>240176</v>
      </c>
      <c r="B96" s="195" t="s">
        <v>6074</v>
      </c>
      <c r="C96" s="195" t="s">
        <v>6075</v>
      </c>
      <c r="D96" s="195" t="s">
        <v>27</v>
      </c>
      <c r="E96" s="195" t="s">
        <v>27</v>
      </c>
      <c r="F96" s="195" t="s">
        <v>27</v>
      </c>
      <c r="G96" s="195" t="s">
        <v>563</v>
      </c>
      <c r="H96" s="195" t="s">
        <v>1477</v>
      </c>
      <c r="I96" s="195" t="s">
        <v>53</v>
      </c>
      <c r="J96" s="126" t="s">
        <v>6193</v>
      </c>
      <c r="K96" s="195" t="s">
        <v>6337</v>
      </c>
      <c r="L96" s="195" t="s">
        <v>6077</v>
      </c>
      <c r="M96" s="195" t="s">
        <v>6078</v>
      </c>
      <c r="N96" s="244">
        <v>1672</v>
      </c>
      <c r="O96" s="245"/>
      <c r="P96" s="244">
        <v>1649</v>
      </c>
      <c r="Q96" s="245"/>
      <c r="R96" s="244">
        <v>23</v>
      </c>
      <c r="S96" s="246"/>
      <c r="T96" s="245"/>
      <c r="U96" s="195">
        <v>5</v>
      </c>
      <c r="V96" s="195">
        <v>64</v>
      </c>
      <c r="W96" s="195">
        <v>0</v>
      </c>
      <c r="X96" s="195">
        <v>64</v>
      </c>
      <c r="Y96" s="195">
        <v>0</v>
      </c>
      <c r="Z96" s="195">
        <v>262</v>
      </c>
      <c r="AA96" s="195">
        <v>43</v>
      </c>
      <c r="AB96" s="195">
        <v>241</v>
      </c>
      <c r="AC96" s="195">
        <v>119</v>
      </c>
      <c r="AD96" s="195">
        <v>269</v>
      </c>
      <c r="AE96" s="195">
        <v>75</v>
      </c>
      <c r="AF96" s="195">
        <v>267</v>
      </c>
      <c r="AG96" s="195">
        <v>54</v>
      </c>
      <c r="AH96" s="195">
        <v>275</v>
      </c>
      <c r="AI96" s="173">
        <v>67</v>
      </c>
      <c r="AJ96" s="122" t="str">
        <f t="shared" si="8"/>
        <v>305, 360, 344, 321, 342</v>
      </c>
      <c r="AK96" s="201">
        <f t="shared" si="9"/>
        <v>305</v>
      </c>
      <c r="AL96" s="201">
        <f t="shared" si="10"/>
        <v>360</v>
      </c>
      <c r="AM96" s="201">
        <f t="shared" si="11"/>
        <v>344</v>
      </c>
      <c r="AN96" s="201">
        <f t="shared" si="12"/>
        <v>321</v>
      </c>
      <c r="AO96" s="201">
        <f t="shared" si="13"/>
        <v>342</v>
      </c>
    </row>
    <row r="97" spans="1:41" s="193" customFormat="1" ht="18" x14ac:dyDescent="0.25">
      <c r="A97" s="195">
        <f t="shared" si="7"/>
        <v>240184</v>
      </c>
      <c r="B97" s="195" t="s">
        <v>6074</v>
      </c>
      <c r="C97" s="195" t="s">
        <v>6075</v>
      </c>
      <c r="D97" s="195" t="s">
        <v>27</v>
      </c>
      <c r="E97" s="195" t="s">
        <v>27</v>
      </c>
      <c r="F97" s="195" t="s">
        <v>27</v>
      </c>
      <c r="G97" s="195" t="s">
        <v>27</v>
      </c>
      <c r="H97" s="195" t="s">
        <v>1952</v>
      </c>
      <c r="I97" s="195" t="s">
        <v>53</v>
      </c>
      <c r="J97" s="126" t="s">
        <v>6197</v>
      </c>
      <c r="K97" s="195" t="s">
        <v>6337</v>
      </c>
      <c r="L97" s="195" t="s">
        <v>6077</v>
      </c>
      <c r="M97" s="195" t="s">
        <v>6078</v>
      </c>
      <c r="N97" s="244">
        <v>1115</v>
      </c>
      <c r="O97" s="245"/>
      <c r="P97" s="244">
        <v>1115</v>
      </c>
      <c r="Q97" s="245"/>
      <c r="R97" s="244">
        <v>0</v>
      </c>
      <c r="S97" s="246"/>
      <c r="T97" s="245"/>
      <c r="U97" s="195">
        <v>5</v>
      </c>
      <c r="V97" s="195">
        <v>42</v>
      </c>
      <c r="W97" s="195">
        <v>0</v>
      </c>
      <c r="X97" s="195">
        <v>42</v>
      </c>
      <c r="Y97" s="195">
        <v>0</v>
      </c>
      <c r="Z97" s="195">
        <v>237</v>
      </c>
      <c r="AA97" s="195">
        <v>0</v>
      </c>
      <c r="AB97" s="195">
        <v>257</v>
      </c>
      <c r="AC97" s="195">
        <v>0</v>
      </c>
      <c r="AD97" s="195">
        <v>234</v>
      </c>
      <c r="AE97" s="195">
        <v>0</v>
      </c>
      <c r="AF97" s="195">
        <v>184</v>
      </c>
      <c r="AG97" s="195">
        <v>0</v>
      </c>
      <c r="AH97" s="195">
        <v>203</v>
      </c>
      <c r="AI97" s="173">
        <v>0</v>
      </c>
      <c r="AJ97" s="122" t="str">
        <f t="shared" si="8"/>
        <v>237, 257, 234, 184, 203</v>
      </c>
      <c r="AK97" s="201">
        <f t="shared" si="9"/>
        <v>237</v>
      </c>
      <c r="AL97" s="201">
        <f t="shared" si="10"/>
        <v>257</v>
      </c>
      <c r="AM97" s="201">
        <f t="shared" si="11"/>
        <v>234</v>
      </c>
      <c r="AN97" s="201">
        <f t="shared" si="12"/>
        <v>184</v>
      </c>
      <c r="AO97" s="201">
        <f t="shared" si="13"/>
        <v>203</v>
      </c>
    </row>
    <row r="98" spans="1:41" s="193" customFormat="1" ht="18" x14ac:dyDescent="0.25">
      <c r="A98" s="195">
        <f t="shared" si="7"/>
        <v>240259</v>
      </c>
      <c r="B98" s="195" t="s">
        <v>6074</v>
      </c>
      <c r="C98" s="195" t="s">
        <v>6075</v>
      </c>
      <c r="D98" s="195" t="s">
        <v>27</v>
      </c>
      <c r="E98" s="195" t="s">
        <v>27</v>
      </c>
      <c r="F98" s="195" t="s">
        <v>27</v>
      </c>
      <c r="G98" s="195" t="s">
        <v>6199</v>
      </c>
      <c r="H98" s="195" t="s">
        <v>2261</v>
      </c>
      <c r="I98" s="195" t="s">
        <v>53</v>
      </c>
      <c r="J98" s="126" t="s">
        <v>564</v>
      </c>
      <c r="K98" s="195" t="s">
        <v>6337</v>
      </c>
      <c r="L98" s="195" t="s">
        <v>6077</v>
      </c>
      <c r="M98" s="195" t="s">
        <v>6078</v>
      </c>
      <c r="N98" s="244">
        <v>1032</v>
      </c>
      <c r="O98" s="245"/>
      <c r="P98" s="244">
        <v>1032</v>
      </c>
      <c r="Q98" s="245"/>
      <c r="R98" s="244">
        <v>0</v>
      </c>
      <c r="S98" s="246"/>
      <c r="T98" s="245"/>
      <c r="U98" s="195">
        <v>5</v>
      </c>
      <c r="V98" s="195">
        <v>35</v>
      </c>
      <c r="W98" s="195">
        <v>0</v>
      </c>
      <c r="X98" s="195">
        <v>35</v>
      </c>
      <c r="Y98" s="195">
        <v>0</v>
      </c>
      <c r="Z98" s="195">
        <v>0</v>
      </c>
      <c r="AA98" s="195">
        <v>209</v>
      </c>
      <c r="AB98" s="195">
        <v>0</v>
      </c>
      <c r="AC98" s="195">
        <v>205</v>
      </c>
      <c r="AD98" s="195">
        <v>0</v>
      </c>
      <c r="AE98" s="195">
        <v>204</v>
      </c>
      <c r="AF98" s="195">
        <v>0</v>
      </c>
      <c r="AG98" s="195">
        <v>205</v>
      </c>
      <c r="AH98" s="195">
        <v>0</v>
      </c>
      <c r="AI98" s="173">
        <v>209</v>
      </c>
      <c r="AJ98" s="122" t="str">
        <f t="shared" si="8"/>
        <v>209, 205, 204, 205, 209</v>
      </c>
      <c r="AK98" s="201">
        <f t="shared" si="9"/>
        <v>209</v>
      </c>
      <c r="AL98" s="201">
        <f t="shared" si="10"/>
        <v>205</v>
      </c>
      <c r="AM98" s="201">
        <f t="shared" si="11"/>
        <v>204</v>
      </c>
      <c r="AN98" s="201">
        <f t="shared" si="12"/>
        <v>205</v>
      </c>
      <c r="AO98" s="201">
        <f t="shared" si="13"/>
        <v>209</v>
      </c>
    </row>
    <row r="99" spans="1:41" s="193" customFormat="1" ht="18" x14ac:dyDescent="0.25">
      <c r="A99" s="195">
        <f t="shared" si="7"/>
        <v>240267</v>
      </c>
      <c r="B99" s="195" t="s">
        <v>6074</v>
      </c>
      <c r="C99" s="195" t="s">
        <v>6075</v>
      </c>
      <c r="D99" s="195" t="s">
        <v>27</v>
      </c>
      <c r="E99" s="195" t="s">
        <v>27</v>
      </c>
      <c r="F99" s="195" t="s">
        <v>27</v>
      </c>
      <c r="G99" s="195" t="s">
        <v>27</v>
      </c>
      <c r="H99" s="195" t="s">
        <v>2503</v>
      </c>
      <c r="I99" s="195" t="s">
        <v>53</v>
      </c>
      <c r="J99" s="126" t="s">
        <v>6200</v>
      </c>
      <c r="K99" s="195" t="s">
        <v>6337</v>
      </c>
      <c r="L99" s="195" t="s">
        <v>6077</v>
      </c>
      <c r="M99" s="195" t="s">
        <v>6078</v>
      </c>
      <c r="N99" s="244">
        <v>896</v>
      </c>
      <c r="O99" s="245"/>
      <c r="P99" s="244">
        <v>896</v>
      </c>
      <c r="Q99" s="245"/>
      <c r="R99" s="244">
        <v>0</v>
      </c>
      <c r="S99" s="246"/>
      <c r="T99" s="245"/>
      <c r="U99" s="195">
        <v>5</v>
      </c>
      <c r="V99" s="195">
        <v>36</v>
      </c>
      <c r="W99" s="195">
        <v>0</v>
      </c>
      <c r="X99" s="195">
        <v>36</v>
      </c>
      <c r="Y99" s="195">
        <v>0</v>
      </c>
      <c r="Z99" s="195">
        <v>60</v>
      </c>
      <c r="AA99" s="195">
        <v>137</v>
      </c>
      <c r="AB99" s="195">
        <v>40</v>
      </c>
      <c r="AC99" s="195">
        <v>143</v>
      </c>
      <c r="AD99" s="195">
        <v>42</v>
      </c>
      <c r="AE99" s="195">
        <v>117</v>
      </c>
      <c r="AF99" s="195">
        <v>56</v>
      </c>
      <c r="AG99" s="195">
        <v>119</v>
      </c>
      <c r="AH99" s="195">
        <v>57</v>
      </c>
      <c r="AI99" s="173">
        <v>125</v>
      </c>
      <c r="AJ99" s="122" t="str">
        <f t="shared" si="8"/>
        <v>197, 183, 159, 175, 182</v>
      </c>
      <c r="AK99" s="201">
        <f t="shared" si="9"/>
        <v>197</v>
      </c>
      <c r="AL99" s="201">
        <f t="shared" si="10"/>
        <v>183</v>
      </c>
      <c r="AM99" s="201">
        <f t="shared" si="11"/>
        <v>159</v>
      </c>
      <c r="AN99" s="201">
        <f t="shared" si="12"/>
        <v>175</v>
      </c>
      <c r="AO99" s="201">
        <f t="shared" si="13"/>
        <v>182</v>
      </c>
    </row>
    <row r="100" spans="1:41" s="193" customFormat="1" ht="18" x14ac:dyDescent="0.25">
      <c r="A100" s="195">
        <f t="shared" si="7"/>
        <v>239798</v>
      </c>
      <c r="B100" s="195" t="s">
        <v>6074</v>
      </c>
      <c r="C100" s="195" t="s">
        <v>6075</v>
      </c>
      <c r="D100" s="195" t="s">
        <v>27</v>
      </c>
      <c r="E100" s="195" t="s">
        <v>27</v>
      </c>
      <c r="F100" s="195" t="s">
        <v>27</v>
      </c>
      <c r="G100" s="195" t="s">
        <v>557</v>
      </c>
      <c r="H100" s="195" t="s">
        <v>3318</v>
      </c>
      <c r="I100" s="195" t="s">
        <v>53</v>
      </c>
      <c r="J100" s="126" t="s">
        <v>6196</v>
      </c>
      <c r="K100" s="195" t="s">
        <v>6337</v>
      </c>
      <c r="L100" s="195" t="s">
        <v>6077</v>
      </c>
      <c r="M100" s="195" t="s">
        <v>6078</v>
      </c>
      <c r="N100" s="244">
        <v>239</v>
      </c>
      <c r="O100" s="245"/>
      <c r="P100" s="244">
        <v>239</v>
      </c>
      <c r="Q100" s="245"/>
      <c r="R100" s="244">
        <v>0</v>
      </c>
      <c r="S100" s="246"/>
      <c r="T100" s="245"/>
      <c r="U100" s="195">
        <v>5</v>
      </c>
      <c r="V100" s="195">
        <v>18</v>
      </c>
      <c r="W100" s="195">
        <v>0</v>
      </c>
      <c r="X100" s="195">
        <v>18</v>
      </c>
      <c r="Y100" s="195">
        <v>0</v>
      </c>
      <c r="Z100" s="195">
        <v>30</v>
      </c>
      <c r="AA100" s="195">
        <v>23</v>
      </c>
      <c r="AB100" s="195">
        <v>32</v>
      </c>
      <c r="AC100" s="195">
        <v>8</v>
      </c>
      <c r="AD100" s="195">
        <v>28</v>
      </c>
      <c r="AE100" s="195">
        <v>16</v>
      </c>
      <c r="AF100" s="195">
        <v>26</v>
      </c>
      <c r="AG100" s="195">
        <v>17</v>
      </c>
      <c r="AH100" s="195">
        <v>36</v>
      </c>
      <c r="AI100" s="173">
        <v>23</v>
      </c>
      <c r="AJ100" s="122" t="str">
        <f t="shared" si="8"/>
        <v>53, 40, 44, 43, 59</v>
      </c>
      <c r="AK100" s="201">
        <f t="shared" si="9"/>
        <v>53</v>
      </c>
      <c r="AL100" s="201">
        <f t="shared" si="10"/>
        <v>40</v>
      </c>
      <c r="AM100" s="201">
        <f t="shared" si="11"/>
        <v>44</v>
      </c>
      <c r="AN100" s="201">
        <f t="shared" si="12"/>
        <v>43</v>
      </c>
      <c r="AO100" s="201">
        <f t="shared" si="13"/>
        <v>59</v>
      </c>
    </row>
    <row r="101" spans="1:41" s="193" customFormat="1" ht="18" x14ac:dyDescent="0.25">
      <c r="A101" s="195">
        <f t="shared" si="7"/>
        <v>239814</v>
      </c>
      <c r="B101" s="195" t="s">
        <v>6074</v>
      </c>
      <c r="C101" s="195" t="s">
        <v>6075</v>
      </c>
      <c r="D101" s="195" t="s">
        <v>27</v>
      </c>
      <c r="E101" s="195" t="s">
        <v>27</v>
      </c>
      <c r="F101" s="195" t="s">
        <v>27</v>
      </c>
      <c r="G101" s="195" t="s">
        <v>487</v>
      </c>
      <c r="H101" s="195" t="s">
        <v>2717</v>
      </c>
      <c r="I101" s="195" t="s">
        <v>53</v>
      </c>
      <c r="J101" s="126" t="s">
        <v>6189</v>
      </c>
      <c r="K101" s="195" t="s">
        <v>6337</v>
      </c>
      <c r="L101" s="195" t="s">
        <v>6077</v>
      </c>
      <c r="M101" s="195" t="s">
        <v>6078</v>
      </c>
      <c r="N101" s="244">
        <v>975</v>
      </c>
      <c r="O101" s="245"/>
      <c r="P101" s="244">
        <v>975</v>
      </c>
      <c r="Q101" s="245"/>
      <c r="R101" s="244">
        <v>0</v>
      </c>
      <c r="S101" s="246"/>
      <c r="T101" s="245"/>
      <c r="U101" s="195">
        <v>5</v>
      </c>
      <c r="V101" s="195">
        <v>31</v>
      </c>
      <c r="W101" s="195">
        <v>0</v>
      </c>
      <c r="X101" s="195">
        <v>31</v>
      </c>
      <c r="Y101" s="195">
        <v>0</v>
      </c>
      <c r="Z101" s="195">
        <v>63</v>
      </c>
      <c r="AA101" s="195">
        <v>117</v>
      </c>
      <c r="AB101" s="195">
        <v>51</v>
      </c>
      <c r="AC101" s="195">
        <v>146</v>
      </c>
      <c r="AD101" s="195">
        <v>59</v>
      </c>
      <c r="AE101" s="195">
        <v>127</v>
      </c>
      <c r="AF101" s="195">
        <v>67</v>
      </c>
      <c r="AG101" s="195">
        <v>156</v>
      </c>
      <c r="AH101" s="195">
        <v>59</v>
      </c>
      <c r="AI101" s="173">
        <v>130</v>
      </c>
      <c r="AJ101" s="122" t="str">
        <f t="shared" si="8"/>
        <v>180, 197, 186, 223, 189</v>
      </c>
      <c r="AK101" s="201">
        <f t="shared" si="9"/>
        <v>180</v>
      </c>
      <c r="AL101" s="201">
        <f t="shared" si="10"/>
        <v>197</v>
      </c>
      <c r="AM101" s="201">
        <f t="shared" si="11"/>
        <v>186</v>
      </c>
      <c r="AN101" s="201">
        <f t="shared" si="12"/>
        <v>223</v>
      </c>
      <c r="AO101" s="201">
        <f t="shared" si="13"/>
        <v>189</v>
      </c>
    </row>
    <row r="102" spans="1:41" s="193" customFormat="1" ht="18" x14ac:dyDescent="0.25">
      <c r="A102" s="195">
        <f t="shared" si="7"/>
        <v>239822</v>
      </c>
      <c r="B102" s="195" t="s">
        <v>6074</v>
      </c>
      <c r="C102" s="195" t="s">
        <v>6075</v>
      </c>
      <c r="D102" s="195" t="s">
        <v>27</v>
      </c>
      <c r="E102" s="195" t="s">
        <v>27</v>
      </c>
      <c r="F102" s="195" t="s">
        <v>27</v>
      </c>
      <c r="G102" s="195" t="s">
        <v>630</v>
      </c>
      <c r="H102" s="195" t="s">
        <v>3105</v>
      </c>
      <c r="I102" s="195" t="s">
        <v>53</v>
      </c>
      <c r="J102" s="126" t="s">
        <v>6191</v>
      </c>
      <c r="K102" s="195" t="s">
        <v>6337</v>
      </c>
      <c r="L102" s="195" t="s">
        <v>6077</v>
      </c>
      <c r="M102" s="195" t="s">
        <v>6078</v>
      </c>
      <c r="N102" s="244">
        <v>632</v>
      </c>
      <c r="O102" s="245"/>
      <c r="P102" s="244">
        <v>631</v>
      </c>
      <c r="Q102" s="245"/>
      <c r="R102" s="244">
        <v>1</v>
      </c>
      <c r="S102" s="246"/>
      <c r="T102" s="245"/>
      <c r="U102" s="195">
        <v>5</v>
      </c>
      <c r="V102" s="195">
        <v>31</v>
      </c>
      <c r="W102" s="195">
        <v>0</v>
      </c>
      <c r="X102" s="195">
        <v>31</v>
      </c>
      <c r="Y102" s="195">
        <v>0</v>
      </c>
      <c r="Z102" s="195">
        <v>55</v>
      </c>
      <c r="AA102" s="195">
        <v>55</v>
      </c>
      <c r="AB102" s="195">
        <v>94</v>
      </c>
      <c r="AC102" s="195">
        <v>50</v>
      </c>
      <c r="AD102" s="195">
        <v>75</v>
      </c>
      <c r="AE102" s="195">
        <v>47</v>
      </c>
      <c r="AF102" s="195">
        <v>61</v>
      </c>
      <c r="AG102" s="195">
        <v>48</v>
      </c>
      <c r="AH102" s="195">
        <v>74</v>
      </c>
      <c r="AI102" s="173">
        <v>73</v>
      </c>
      <c r="AJ102" s="122" t="str">
        <f t="shared" si="8"/>
        <v>110, 144, 122, 109, 147</v>
      </c>
      <c r="AK102" s="201">
        <f t="shared" si="9"/>
        <v>110</v>
      </c>
      <c r="AL102" s="201">
        <f t="shared" si="10"/>
        <v>144</v>
      </c>
      <c r="AM102" s="201">
        <f t="shared" si="11"/>
        <v>122</v>
      </c>
      <c r="AN102" s="201">
        <f t="shared" si="12"/>
        <v>109</v>
      </c>
      <c r="AO102" s="201">
        <f t="shared" si="13"/>
        <v>147</v>
      </c>
    </row>
    <row r="103" spans="1:41" s="193" customFormat="1" ht="18" x14ac:dyDescent="0.25">
      <c r="A103" s="195">
        <f t="shared" si="7"/>
        <v>230052</v>
      </c>
      <c r="B103" s="195" t="s">
        <v>6074</v>
      </c>
      <c r="C103" s="195" t="s">
        <v>6075</v>
      </c>
      <c r="D103" s="195" t="s">
        <v>27</v>
      </c>
      <c r="E103" s="195" t="s">
        <v>27</v>
      </c>
      <c r="F103" s="195" t="s">
        <v>27</v>
      </c>
      <c r="G103" s="195" t="s">
        <v>487</v>
      </c>
      <c r="H103" s="195" t="s">
        <v>3517</v>
      </c>
      <c r="I103" s="195" t="s">
        <v>53</v>
      </c>
      <c r="J103" s="126" t="s">
        <v>6089</v>
      </c>
      <c r="K103" s="195" t="s">
        <v>6337</v>
      </c>
      <c r="L103" s="195" t="s">
        <v>6077</v>
      </c>
      <c r="M103" s="195" t="s">
        <v>6090</v>
      </c>
      <c r="N103" s="244">
        <v>228</v>
      </c>
      <c r="O103" s="245"/>
      <c r="P103" s="244">
        <v>228</v>
      </c>
      <c r="Q103" s="245"/>
      <c r="R103" s="244">
        <v>0</v>
      </c>
      <c r="S103" s="246"/>
      <c r="T103" s="245"/>
      <c r="U103" s="195">
        <v>5</v>
      </c>
      <c r="V103" s="195">
        <v>8</v>
      </c>
      <c r="W103" s="195">
        <v>0</v>
      </c>
      <c r="X103" s="195">
        <v>8</v>
      </c>
      <c r="Y103" s="195">
        <v>0</v>
      </c>
      <c r="Z103" s="195">
        <v>33</v>
      </c>
      <c r="AA103" s="195">
        <v>34</v>
      </c>
      <c r="AB103" s="195">
        <v>19</v>
      </c>
      <c r="AC103" s="195">
        <v>35</v>
      </c>
      <c r="AD103" s="195">
        <v>22</v>
      </c>
      <c r="AE103" s="195">
        <v>19</v>
      </c>
      <c r="AF103" s="195">
        <v>17</v>
      </c>
      <c r="AG103" s="195">
        <v>14</v>
      </c>
      <c r="AH103" s="195">
        <v>18</v>
      </c>
      <c r="AI103" s="173">
        <v>17</v>
      </c>
      <c r="AJ103" s="122" t="str">
        <f t="shared" si="8"/>
        <v>67, 54, 41, 31, 35</v>
      </c>
      <c r="AK103" s="201">
        <f t="shared" si="9"/>
        <v>67</v>
      </c>
      <c r="AL103" s="201">
        <f t="shared" si="10"/>
        <v>54</v>
      </c>
      <c r="AM103" s="201">
        <f t="shared" si="11"/>
        <v>41</v>
      </c>
      <c r="AN103" s="201">
        <f t="shared" si="12"/>
        <v>31</v>
      </c>
      <c r="AO103" s="201">
        <f t="shared" si="13"/>
        <v>35</v>
      </c>
    </row>
    <row r="104" spans="1:41" s="193" customFormat="1" ht="18" x14ac:dyDescent="0.25">
      <c r="A104" s="195">
        <f t="shared" si="7"/>
        <v>239590</v>
      </c>
      <c r="B104" s="195" t="s">
        <v>6074</v>
      </c>
      <c r="C104" s="195" t="s">
        <v>6075</v>
      </c>
      <c r="D104" s="195" t="s">
        <v>27</v>
      </c>
      <c r="E104" s="195" t="s">
        <v>27</v>
      </c>
      <c r="F104" s="195" t="s">
        <v>27</v>
      </c>
      <c r="G104" s="195" t="s">
        <v>6091</v>
      </c>
      <c r="H104" s="195" t="s">
        <v>3008</v>
      </c>
      <c r="I104" s="195" t="s">
        <v>53</v>
      </c>
      <c r="J104" s="126" t="s">
        <v>6095</v>
      </c>
      <c r="K104" s="195" t="s">
        <v>6337</v>
      </c>
      <c r="L104" s="195" t="s">
        <v>6077</v>
      </c>
      <c r="M104" s="195" t="s">
        <v>6090</v>
      </c>
      <c r="N104" s="244">
        <v>126</v>
      </c>
      <c r="O104" s="245"/>
      <c r="P104" s="244">
        <v>126</v>
      </c>
      <c r="Q104" s="245"/>
      <c r="R104" s="244">
        <v>0</v>
      </c>
      <c r="S104" s="246"/>
      <c r="T104" s="245"/>
      <c r="U104" s="195">
        <v>5</v>
      </c>
      <c r="V104" s="195">
        <v>6</v>
      </c>
      <c r="W104" s="195">
        <v>0</v>
      </c>
      <c r="X104" s="195">
        <v>6</v>
      </c>
      <c r="Y104" s="195">
        <v>0</v>
      </c>
      <c r="Z104" s="195">
        <v>0</v>
      </c>
      <c r="AA104" s="195">
        <v>38</v>
      </c>
      <c r="AB104" s="195">
        <v>0</v>
      </c>
      <c r="AC104" s="195">
        <v>23</v>
      </c>
      <c r="AD104" s="195">
        <v>0</v>
      </c>
      <c r="AE104" s="195">
        <v>23</v>
      </c>
      <c r="AF104" s="195">
        <v>0</v>
      </c>
      <c r="AG104" s="195">
        <v>19</v>
      </c>
      <c r="AH104" s="195">
        <v>0</v>
      </c>
      <c r="AI104" s="173">
        <v>23</v>
      </c>
      <c r="AJ104" s="122" t="str">
        <f t="shared" si="8"/>
        <v>38, 23, 23, 19, 23</v>
      </c>
      <c r="AK104" s="201">
        <f t="shared" si="9"/>
        <v>38</v>
      </c>
      <c r="AL104" s="201">
        <f t="shared" si="10"/>
        <v>23</v>
      </c>
      <c r="AM104" s="201">
        <f t="shared" si="11"/>
        <v>23</v>
      </c>
      <c r="AN104" s="201">
        <f t="shared" si="12"/>
        <v>19</v>
      </c>
      <c r="AO104" s="201">
        <f t="shared" si="13"/>
        <v>23</v>
      </c>
    </row>
    <row r="105" spans="1:41" s="193" customFormat="1" ht="18" x14ac:dyDescent="0.25">
      <c r="A105" s="195">
        <f t="shared" si="7"/>
        <v>1791136</v>
      </c>
      <c r="B105" s="195" t="s">
        <v>6074</v>
      </c>
      <c r="C105" s="195" t="s">
        <v>6075</v>
      </c>
      <c r="D105" s="195" t="s">
        <v>27</v>
      </c>
      <c r="E105" s="195" t="s">
        <v>27</v>
      </c>
      <c r="F105" s="195" t="s">
        <v>27</v>
      </c>
      <c r="G105" s="195" t="s">
        <v>6147</v>
      </c>
      <c r="H105" s="195" t="s">
        <v>20911</v>
      </c>
      <c r="I105" s="195" t="s">
        <v>53</v>
      </c>
      <c r="J105" s="126" t="s">
        <v>20912</v>
      </c>
      <c r="K105" s="195" t="s">
        <v>6337</v>
      </c>
      <c r="L105" s="195" t="s">
        <v>6077</v>
      </c>
      <c r="M105" s="195" t="s">
        <v>6093</v>
      </c>
      <c r="N105" s="244">
        <v>4</v>
      </c>
      <c r="O105" s="245"/>
      <c r="P105" s="244">
        <v>4</v>
      </c>
      <c r="Q105" s="245"/>
      <c r="R105" s="244">
        <v>0</v>
      </c>
      <c r="S105" s="246"/>
      <c r="T105" s="245"/>
      <c r="U105" s="195">
        <v>5</v>
      </c>
      <c r="V105" s="195">
        <v>5</v>
      </c>
      <c r="W105" s="195">
        <v>0</v>
      </c>
      <c r="X105" s="195">
        <v>1</v>
      </c>
      <c r="Y105" s="195">
        <v>0</v>
      </c>
      <c r="Z105" s="195">
        <v>1</v>
      </c>
      <c r="AA105" s="195">
        <v>2</v>
      </c>
      <c r="AB105" s="195">
        <v>0</v>
      </c>
      <c r="AC105" s="195">
        <v>0</v>
      </c>
      <c r="AD105" s="195">
        <v>0</v>
      </c>
      <c r="AE105" s="195">
        <v>0</v>
      </c>
      <c r="AF105" s="195">
        <v>1</v>
      </c>
      <c r="AG105" s="195">
        <v>0</v>
      </c>
      <c r="AH105" s="195">
        <v>0</v>
      </c>
      <c r="AI105" s="173">
        <v>0</v>
      </c>
      <c r="AJ105" s="122" t="str">
        <f t="shared" si="8"/>
        <v>3, 0, 0, 1, 0</v>
      </c>
      <c r="AK105" s="201">
        <f t="shared" si="9"/>
        <v>3</v>
      </c>
      <c r="AL105" s="201">
        <f t="shared" si="10"/>
        <v>0</v>
      </c>
      <c r="AM105" s="201">
        <f t="shared" si="11"/>
        <v>0</v>
      </c>
      <c r="AN105" s="201">
        <f t="shared" si="12"/>
        <v>1</v>
      </c>
      <c r="AO105" s="201">
        <f t="shared" si="13"/>
        <v>0</v>
      </c>
    </row>
    <row r="106" spans="1:41" s="193" customFormat="1" ht="18" x14ac:dyDescent="0.25">
      <c r="A106" s="195">
        <f t="shared" si="7"/>
        <v>1645993</v>
      </c>
      <c r="B106" s="195" t="s">
        <v>6074</v>
      </c>
      <c r="C106" s="195" t="s">
        <v>6075</v>
      </c>
      <c r="D106" s="195" t="s">
        <v>27</v>
      </c>
      <c r="E106" s="195" t="s">
        <v>27</v>
      </c>
      <c r="F106" s="195" t="s">
        <v>27</v>
      </c>
      <c r="G106" s="195" t="s">
        <v>8692</v>
      </c>
      <c r="H106" s="195" t="s">
        <v>6210</v>
      </c>
      <c r="I106" s="195" t="s">
        <v>53</v>
      </c>
      <c r="J106" s="126" t="s">
        <v>6118</v>
      </c>
      <c r="K106" s="195" t="s">
        <v>6337</v>
      </c>
      <c r="L106" s="195" t="s">
        <v>6077</v>
      </c>
      <c r="M106" s="195" t="s">
        <v>6093</v>
      </c>
      <c r="N106" s="244">
        <v>48</v>
      </c>
      <c r="O106" s="245"/>
      <c r="P106" s="244">
        <v>0</v>
      </c>
      <c r="Q106" s="245"/>
      <c r="R106" s="244">
        <v>48</v>
      </c>
      <c r="S106" s="246"/>
      <c r="T106" s="245"/>
      <c r="U106" s="195">
        <v>5</v>
      </c>
      <c r="V106" s="195">
        <v>5</v>
      </c>
      <c r="W106" s="195">
        <v>5</v>
      </c>
      <c r="X106" s="195">
        <v>0</v>
      </c>
      <c r="Y106" s="195">
        <v>0</v>
      </c>
      <c r="Z106" s="195">
        <v>7</v>
      </c>
      <c r="AA106" s="195">
        <v>7</v>
      </c>
      <c r="AB106" s="195">
        <v>2</v>
      </c>
      <c r="AC106" s="195">
        <v>1</v>
      </c>
      <c r="AD106" s="195">
        <v>14</v>
      </c>
      <c r="AE106" s="195">
        <v>4</v>
      </c>
      <c r="AF106" s="195">
        <v>3</v>
      </c>
      <c r="AG106" s="195">
        <v>0</v>
      </c>
      <c r="AH106" s="195">
        <v>3</v>
      </c>
      <c r="AI106" s="173">
        <v>7</v>
      </c>
      <c r="AJ106" s="122" t="str">
        <f t="shared" si="8"/>
        <v>14, 3, 18, 3, 10</v>
      </c>
      <c r="AK106" s="201">
        <f t="shared" si="9"/>
        <v>14</v>
      </c>
      <c r="AL106" s="201">
        <f t="shared" si="10"/>
        <v>3</v>
      </c>
      <c r="AM106" s="201">
        <f t="shared" si="11"/>
        <v>18</v>
      </c>
      <c r="AN106" s="201">
        <f t="shared" si="12"/>
        <v>3</v>
      </c>
      <c r="AO106" s="201">
        <f t="shared" si="13"/>
        <v>10</v>
      </c>
    </row>
    <row r="107" spans="1:41" s="193" customFormat="1" ht="18" x14ac:dyDescent="0.25">
      <c r="A107" s="195">
        <f t="shared" si="7"/>
        <v>1641562</v>
      </c>
      <c r="B107" s="195" t="s">
        <v>6074</v>
      </c>
      <c r="C107" s="195" t="s">
        <v>6075</v>
      </c>
      <c r="D107" s="195" t="s">
        <v>27</v>
      </c>
      <c r="E107" s="195" t="s">
        <v>27</v>
      </c>
      <c r="F107" s="195" t="s">
        <v>27</v>
      </c>
      <c r="G107" s="195" t="s">
        <v>568</v>
      </c>
      <c r="H107" s="195" t="s">
        <v>6213</v>
      </c>
      <c r="I107" s="195" t="s">
        <v>53</v>
      </c>
      <c r="J107" s="126" t="s">
        <v>6110</v>
      </c>
      <c r="K107" s="195" t="s">
        <v>6337</v>
      </c>
      <c r="L107" s="195" t="s">
        <v>6077</v>
      </c>
      <c r="M107" s="195" t="s">
        <v>6093</v>
      </c>
      <c r="N107" s="244">
        <v>38</v>
      </c>
      <c r="O107" s="245"/>
      <c r="P107" s="244">
        <v>38</v>
      </c>
      <c r="Q107" s="245"/>
      <c r="R107" s="244">
        <v>0</v>
      </c>
      <c r="S107" s="246"/>
      <c r="T107" s="245"/>
      <c r="U107" s="195">
        <v>5</v>
      </c>
      <c r="V107" s="195">
        <v>5</v>
      </c>
      <c r="W107" s="195">
        <v>0</v>
      </c>
      <c r="X107" s="195">
        <v>5</v>
      </c>
      <c r="Y107" s="195">
        <v>0</v>
      </c>
      <c r="Z107" s="195">
        <v>5</v>
      </c>
      <c r="AA107" s="195">
        <v>3</v>
      </c>
      <c r="AB107" s="195">
        <v>1</v>
      </c>
      <c r="AC107" s="195">
        <v>3</v>
      </c>
      <c r="AD107" s="195">
        <v>9</v>
      </c>
      <c r="AE107" s="195">
        <v>2</v>
      </c>
      <c r="AF107" s="195">
        <v>3</v>
      </c>
      <c r="AG107" s="195">
        <v>2</v>
      </c>
      <c r="AH107" s="195">
        <v>5</v>
      </c>
      <c r="AI107" s="173">
        <v>5</v>
      </c>
      <c r="AJ107" s="122" t="str">
        <f t="shared" si="8"/>
        <v>8, 4, 11, 5, 10</v>
      </c>
      <c r="AK107" s="201">
        <f t="shared" si="9"/>
        <v>8</v>
      </c>
      <c r="AL107" s="201">
        <f t="shared" si="10"/>
        <v>4</v>
      </c>
      <c r="AM107" s="201">
        <f t="shared" si="11"/>
        <v>11</v>
      </c>
      <c r="AN107" s="201">
        <f t="shared" si="12"/>
        <v>5</v>
      </c>
      <c r="AO107" s="201">
        <f t="shared" si="13"/>
        <v>10</v>
      </c>
    </row>
    <row r="108" spans="1:41" s="193" customFormat="1" ht="18" x14ac:dyDescent="0.25">
      <c r="A108" s="195">
        <f t="shared" si="7"/>
        <v>1721471</v>
      </c>
      <c r="B108" s="195" t="s">
        <v>6074</v>
      </c>
      <c r="C108" s="195" t="s">
        <v>6075</v>
      </c>
      <c r="D108" s="195" t="s">
        <v>27</v>
      </c>
      <c r="E108" s="195" t="s">
        <v>27</v>
      </c>
      <c r="F108" s="195" t="s">
        <v>27</v>
      </c>
      <c r="G108" s="195" t="s">
        <v>6147</v>
      </c>
      <c r="H108" s="195" t="s">
        <v>5830</v>
      </c>
      <c r="I108" s="195" t="s">
        <v>53</v>
      </c>
      <c r="J108" s="126" t="s">
        <v>654</v>
      </c>
      <c r="K108" s="195" t="s">
        <v>6337</v>
      </c>
      <c r="L108" s="195" t="s">
        <v>6077</v>
      </c>
      <c r="M108" s="195" t="s">
        <v>6078</v>
      </c>
      <c r="N108" s="244">
        <v>104</v>
      </c>
      <c r="O108" s="245"/>
      <c r="P108" s="244">
        <v>104</v>
      </c>
      <c r="Q108" s="245"/>
      <c r="R108" s="244">
        <v>0</v>
      </c>
      <c r="S108" s="246"/>
      <c r="T108" s="245"/>
      <c r="U108" s="195">
        <v>5</v>
      </c>
      <c r="V108" s="195">
        <v>6</v>
      </c>
      <c r="W108" s="195">
        <v>0</v>
      </c>
      <c r="X108" s="195">
        <v>6</v>
      </c>
      <c r="Y108" s="195">
        <v>0</v>
      </c>
      <c r="Z108" s="195">
        <v>18</v>
      </c>
      <c r="AA108" s="195">
        <v>13</v>
      </c>
      <c r="AB108" s="195">
        <v>6</v>
      </c>
      <c r="AC108" s="195">
        <v>5</v>
      </c>
      <c r="AD108" s="195">
        <v>16</v>
      </c>
      <c r="AE108" s="195">
        <v>10</v>
      </c>
      <c r="AF108" s="195">
        <v>7</v>
      </c>
      <c r="AG108" s="195">
        <v>7</v>
      </c>
      <c r="AH108" s="195">
        <v>11</v>
      </c>
      <c r="AI108" s="173">
        <v>11</v>
      </c>
      <c r="AJ108" s="122" t="str">
        <f t="shared" si="8"/>
        <v>31, 11, 26, 14, 22</v>
      </c>
      <c r="AK108" s="201">
        <f t="shared" si="9"/>
        <v>31</v>
      </c>
      <c r="AL108" s="201">
        <f t="shared" si="10"/>
        <v>11</v>
      </c>
      <c r="AM108" s="201">
        <f t="shared" si="11"/>
        <v>26</v>
      </c>
      <c r="AN108" s="201">
        <f t="shared" si="12"/>
        <v>14</v>
      </c>
      <c r="AO108" s="201">
        <f t="shared" si="13"/>
        <v>22</v>
      </c>
    </row>
    <row r="109" spans="1:41" s="193" customFormat="1" ht="18" x14ac:dyDescent="0.25">
      <c r="A109" s="195">
        <f t="shared" si="7"/>
        <v>1731322</v>
      </c>
      <c r="B109" s="195" t="s">
        <v>6074</v>
      </c>
      <c r="C109" s="195" t="s">
        <v>6075</v>
      </c>
      <c r="D109" s="195" t="s">
        <v>27</v>
      </c>
      <c r="E109" s="195" t="s">
        <v>27</v>
      </c>
      <c r="F109" s="195" t="s">
        <v>27</v>
      </c>
      <c r="G109" s="195" t="s">
        <v>566</v>
      </c>
      <c r="H109" s="195" t="s">
        <v>6214</v>
      </c>
      <c r="I109" s="195" t="s">
        <v>53</v>
      </c>
      <c r="J109" s="126" t="s">
        <v>6119</v>
      </c>
      <c r="K109" s="195" t="s">
        <v>6337</v>
      </c>
      <c r="L109" s="195" t="s">
        <v>6077</v>
      </c>
      <c r="M109" s="195" t="s">
        <v>6093</v>
      </c>
      <c r="N109" s="244">
        <v>7</v>
      </c>
      <c r="O109" s="245"/>
      <c r="P109" s="244">
        <v>6</v>
      </c>
      <c r="Q109" s="245"/>
      <c r="R109" s="244">
        <v>1</v>
      </c>
      <c r="S109" s="246"/>
      <c r="T109" s="245"/>
      <c r="U109" s="195">
        <v>5</v>
      </c>
      <c r="V109" s="195">
        <v>5</v>
      </c>
      <c r="W109" s="195">
        <v>0</v>
      </c>
      <c r="X109" s="195">
        <v>3</v>
      </c>
      <c r="Y109" s="195">
        <v>0</v>
      </c>
      <c r="Z109" s="195">
        <v>1</v>
      </c>
      <c r="AA109" s="195">
        <v>1</v>
      </c>
      <c r="AB109" s="195">
        <v>2</v>
      </c>
      <c r="AC109" s="195">
        <v>0</v>
      </c>
      <c r="AD109" s="195">
        <v>1</v>
      </c>
      <c r="AE109" s="195">
        <v>1</v>
      </c>
      <c r="AF109" s="195">
        <v>1</v>
      </c>
      <c r="AG109" s="195">
        <v>0</v>
      </c>
      <c r="AH109" s="195">
        <v>0</v>
      </c>
      <c r="AI109" s="173">
        <v>0</v>
      </c>
      <c r="AJ109" s="122" t="str">
        <f t="shared" si="8"/>
        <v>2, 2, 2, 1, 0</v>
      </c>
      <c r="AK109" s="201">
        <f t="shared" si="9"/>
        <v>2</v>
      </c>
      <c r="AL109" s="201">
        <f t="shared" si="10"/>
        <v>2</v>
      </c>
      <c r="AM109" s="201">
        <f t="shared" si="11"/>
        <v>2</v>
      </c>
      <c r="AN109" s="201">
        <f t="shared" si="12"/>
        <v>1</v>
      </c>
      <c r="AO109" s="201">
        <f t="shared" si="13"/>
        <v>0</v>
      </c>
    </row>
    <row r="110" spans="1:41" s="193" customFormat="1" ht="18" x14ac:dyDescent="0.25">
      <c r="A110" s="195">
        <f t="shared" si="7"/>
        <v>1571439</v>
      </c>
      <c r="B110" s="195" t="s">
        <v>6074</v>
      </c>
      <c r="C110" s="195" t="s">
        <v>6075</v>
      </c>
      <c r="D110" s="195" t="s">
        <v>27</v>
      </c>
      <c r="E110" s="195" t="s">
        <v>27</v>
      </c>
      <c r="F110" s="195" t="s">
        <v>451</v>
      </c>
      <c r="G110" s="195" t="s">
        <v>678</v>
      </c>
      <c r="H110" s="195" t="s">
        <v>5602</v>
      </c>
      <c r="I110" s="195" t="s">
        <v>53</v>
      </c>
      <c r="J110" s="126" t="s">
        <v>6181</v>
      </c>
      <c r="K110" s="195" t="s">
        <v>6337</v>
      </c>
      <c r="L110" s="195" t="s">
        <v>6077</v>
      </c>
      <c r="M110" s="195" t="s">
        <v>6078</v>
      </c>
      <c r="N110" s="244">
        <v>18</v>
      </c>
      <c r="O110" s="245"/>
      <c r="P110" s="244">
        <v>18</v>
      </c>
      <c r="Q110" s="245"/>
      <c r="R110" s="244">
        <v>0</v>
      </c>
      <c r="S110" s="246"/>
      <c r="T110" s="245"/>
      <c r="U110" s="195">
        <v>5</v>
      </c>
      <c r="V110" s="195">
        <v>9</v>
      </c>
      <c r="W110" s="195">
        <v>0</v>
      </c>
      <c r="X110" s="195">
        <v>5</v>
      </c>
      <c r="Y110" s="195">
        <v>0</v>
      </c>
      <c r="Z110" s="195">
        <v>0</v>
      </c>
      <c r="AA110" s="195">
        <v>3</v>
      </c>
      <c r="AB110" s="195">
        <v>3</v>
      </c>
      <c r="AC110" s="195">
        <v>2</v>
      </c>
      <c r="AD110" s="195">
        <v>2</v>
      </c>
      <c r="AE110" s="195">
        <v>0</v>
      </c>
      <c r="AF110" s="195">
        <v>3</v>
      </c>
      <c r="AG110" s="195">
        <v>2</v>
      </c>
      <c r="AH110" s="195">
        <v>1</v>
      </c>
      <c r="AI110" s="173">
        <v>2</v>
      </c>
      <c r="AJ110" s="122" t="str">
        <f t="shared" si="8"/>
        <v>3, 5, 2, 5, 3</v>
      </c>
      <c r="AK110" s="201">
        <f t="shared" si="9"/>
        <v>3</v>
      </c>
      <c r="AL110" s="201">
        <f t="shared" si="10"/>
        <v>5</v>
      </c>
      <c r="AM110" s="201">
        <f t="shared" si="11"/>
        <v>2</v>
      </c>
      <c r="AN110" s="201">
        <f t="shared" si="12"/>
        <v>5</v>
      </c>
      <c r="AO110" s="201">
        <f t="shared" si="13"/>
        <v>3</v>
      </c>
    </row>
    <row r="111" spans="1:41" s="193" customFormat="1" ht="18" x14ac:dyDescent="0.25">
      <c r="A111" s="195">
        <f t="shared" si="7"/>
        <v>1024124</v>
      </c>
      <c r="B111" s="195" t="s">
        <v>6074</v>
      </c>
      <c r="C111" s="195" t="s">
        <v>6075</v>
      </c>
      <c r="D111" s="195" t="s">
        <v>27</v>
      </c>
      <c r="E111" s="195" t="s">
        <v>27</v>
      </c>
      <c r="F111" s="195" t="s">
        <v>451</v>
      </c>
      <c r="G111" s="195" t="s">
        <v>6130</v>
      </c>
      <c r="H111" s="195" t="s">
        <v>5144</v>
      </c>
      <c r="I111" s="195" t="s">
        <v>53</v>
      </c>
      <c r="J111" s="126" t="s">
        <v>6145</v>
      </c>
      <c r="K111" s="195" t="s">
        <v>6337</v>
      </c>
      <c r="L111" s="195" t="s">
        <v>6077</v>
      </c>
      <c r="M111" s="195" t="s">
        <v>6078</v>
      </c>
      <c r="N111" s="244">
        <v>43</v>
      </c>
      <c r="O111" s="245"/>
      <c r="P111" s="244">
        <v>43</v>
      </c>
      <c r="Q111" s="245"/>
      <c r="R111" s="244">
        <v>0</v>
      </c>
      <c r="S111" s="246"/>
      <c r="T111" s="245"/>
      <c r="U111" s="195">
        <v>5</v>
      </c>
      <c r="V111" s="195">
        <v>5</v>
      </c>
      <c r="W111" s="195">
        <v>0</v>
      </c>
      <c r="X111" s="195">
        <v>5</v>
      </c>
      <c r="Y111" s="195">
        <v>0</v>
      </c>
      <c r="Z111" s="195">
        <v>5</v>
      </c>
      <c r="AA111" s="195">
        <v>2</v>
      </c>
      <c r="AB111" s="195">
        <v>5</v>
      </c>
      <c r="AC111" s="195">
        <v>6</v>
      </c>
      <c r="AD111" s="195">
        <v>5</v>
      </c>
      <c r="AE111" s="195">
        <v>1</v>
      </c>
      <c r="AF111" s="195">
        <v>5</v>
      </c>
      <c r="AG111" s="195">
        <v>7</v>
      </c>
      <c r="AH111" s="195">
        <v>5</v>
      </c>
      <c r="AI111" s="173">
        <v>2</v>
      </c>
      <c r="AJ111" s="122" t="str">
        <f t="shared" si="8"/>
        <v>7, 11, 6, 12, 7</v>
      </c>
      <c r="AK111" s="201">
        <f t="shared" si="9"/>
        <v>7</v>
      </c>
      <c r="AL111" s="201">
        <f t="shared" si="10"/>
        <v>11</v>
      </c>
      <c r="AM111" s="201">
        <f t="shared" si="11"/>
        <v>6</v>
      </c>
      <c r="AN111" s="201">
        <f t="shared" si="12"/>
        <v>12</v>
      </c>
      <c r="AO111" s="201">
        <f t="shared" si="13"/>
        <v>7</v>
      </c>
    </row>
    <row r="112" spans="1:41" s="193" customFormat="1" ht="18" x14ac:dyDescent="0.25">
      <c r="A112" s="195">
        <f t="shared" si="7"/>
        <v>536912</v>
      </c>
      <c r="B112" s="195" t="s">
        <v>6074</v>
      </c>
      <c r="C112" s="195" t="s">
        <v>6075</v>
      </c>
      <c r="D112" s="195" t="s">
        <v>27</v>
      </c>
      <c r="E112" s="195" t="s">
        <v>27</v>
      </c>
      <c r="F112" s="195" t="s">
        <v>429</v>
      </c>
      <c r="G112" s="195" t="s">
        <v>429</v>
      </c>
      <c r="H112" s="195" t="s">
        <v>5215</v>
      </c>
      <c r="I112" s="195" t="s">
        <v>53</v>
      </c>
      <c r="J112" s="126" t="s">
        <v>6227</v>
      </c>
      <c r="K112" s="195" t="s">
        <v>6337</v>
      </c>
      <c r="L112" s="195" t="s">
        <v>6077</v>
      </c>
      <c r="M112" s="195" t="s">
        <v>6078</v>
      </c>
      <c r="N112" s="244">
        <v>71</v>
      </c>
      <c r="O112" s="245"/>
      <c r="P112" s="244">
        <v>71</v>
      </c>
      <c r="Q112" s="245"/>
      <c r="R112" s="244">
        <v>0</v>
      </c>
      <c r="S112" s="246"/>
      <c r="T112" s="245"/>
      <c r="U112" s="195">
        <v>5</v>
      </c>
      <c r="V112" s="195">
        <v>6</v>
      </c>
      <c r="W112" s="195">
        <v>0</v>
      </c>
      <c r="X112" s="195">
        <v>6</v>
      </c>
      <c r="Y112" s="195">
        <v>0</v>
      </c>
      <c r="Z112" s="195">
        <v>6</v>
      </c>
      <c r="AA112" s="195">
        <v>7</v>
      </c>
      <c r="AB112" s="195">
        <v>4</v>
      </c>
      <c r="AC112" s="195">
        <v>7</v>
      </c>
      <c r="AD112" s="195">
        <v>6</v>
      </c>
      <c r="AE112" s="195">
        <v>6</v>
      </c>
      <c r="AF112" s="195">
        <v>3</v>
      </c>
      <c r="AG112" s="195">
        <v>6</v>
      </c>
      <c r="AH112" s="195">
        <v>11</v>
      </c>
      <c r="AI112" s="173">
        <v>15</v>
      </c>
      <c r="AJ112" s="122" t="str">
        <f t="shared" si="8"/>
        <v>13, 11, 12, 9, 26</v>
      </c>
      <c r="AK112" s="201">
        <f t="shared" si="9"/>
        <v>13</v>
      </c>
      <c r="AL112" s="201">
        <f t="shared" si="10"/>
        <v>11</v>
      </c>
      <c r="AM112" s="201">
        <f t="shared" si="11"/>
        <v>12</v>
      </c>
      <c r="AN112" s="201">
        <f t="shared" si="12"/>
        <v>9</v>
      </c>
      <c r="AO112" s="201">
        <f t="shared" si="13"/>
        <v>26</v>
      </c>
    </row>
    <row r="113" spans="1:41" s="193" customFormat="1" ht="18" x14ac:dyDescent="0.25">
      <c r="A113" s="195">
        <f t="shared" si="7"/>
        <v>631333</v>
      </c>
      <c r="B113" s="195" t="s">
        <v>6074</v>
      </c>
      <c r="C113" s="195" t="s">
        <v>6075</v>
      </c>
      <c r="D113" s="195" t="s">
        <v>27</v>
      </c>
      <c r="E113" s="195" t="s">
        <v>27</v>
      </c>
      <c r="F113" s="195" t="s">
        <v>433</v>
      </c>
      <c r="G113" s="195" t="s">
        <v>433</v>
      </c>
      <c r="H113" s="195" t="s">
        <v>5168</v>
      </c>
      <c r="I113" s="195" t="s">
        <v>53</v>
      </c>
      <c r="J113" s="126" t="s">
        <v>6157</v>
      </c>
      <c r="K113" s="195" t="s">
        <v>6337</v>
      </c>
      <c r="L113" s="195" t="s">
        <v>6077</v>
      </c>
      <c r="M113" s="195" t="s">
        <v>6078</v>
      </c>
      <c r="N113" s="244">
        <v>149</v>
      </c>
      <c r="O113" s="245"/>
      <c r="P113" s="244">
        <v>149</v>
      </c>
      <c r="Q113" s="245"/>
      <c r="R113" s="244">
        <v>0</v>
      </c>
      <c r="S113" s="246"/>
      <c r="T113" s="245"/>
      <c r="U113" s="195">
        <v>5</v>
      </c>
      <c r="V113" s="195">
        <v>9</v>
      </c>
      <c r="W113" s="195">
        <v>0</v>
      </c>
      <c r="X113" s="195">
        <v>9</v>
      </c>
      <c r="Y113" s="195">
        <v>0</v>
      </c>
      <c r="Z113" s="195">
        <v>17</v>
      </c>
      <c r="AA113" s="195">
        <v>11</v>
      </c>
      <c r="AB113" s="195">
        <v>22</v>
      </c>
      <c r="AC113" s="195">
        <v>18</v>
      </c>
      <c r="AD113" s="195">
        <v>12</v>
      </c>
      <c r="AE113" s="195">
        <v>4</v>
      </c>
      <c r="AF113" s="195">
        <v>14</v>
      </c>
      <c r="AG113" s="195">
        <v>13</v>
      </c>
      <c r="AH113" s="195">
        <v>20</v>
      </c>
      <c r="AI113" s="173">
        <v>18</v>
      </c>
      <c r="AJ113" s="122" t="str">
        <f t="shared" si="8"/>
        <v>28, 40, 16, 27, 38</v>
      </c>
      <c r="AK113" s="201">
        <f t="shared" si="9"/>
        <v>28</v>
      </c>
      <c r="AL113" s="201">
        <f t="shared" si="10"/>
        <v>40</v>
      </c>
      <c r="AM113" s="201">
        <f t="shared" si="11"/>
        <v>16</v>
      </c>
      <c r="AN113" s="201">
        <f t="shared" si="12"/>
        <v>27</v>
      </c>
      <c r="AO113" s="201">
        <f t="shared" si="13"/>
        <v>38</v>
      </c>
    </row>
    <row r="114" spans="1:41" s="193" customFormat="1" ht="24.75" customHeight="1" x14ac:dyDescent="0.25">
      <c r="A114" s="195">
        <f t="shared" si="7"/>
        <v>1569219</v>
      </c>
      <c r="B114" s="195" t="s">
        <v>6074</v>
      </c>
      <c r="C114" s="195" t="s">
        <v>6075</v>
      </c>
      <c r="D114" s="195" t="s">
        <v>27</v>
      </c>
      <c r="E114" s="195" t="s">
        <v>27</v>
      </c>
      <c r="F114" s="195" t="s">
        <v>433</v>
      </c>
      <c r="G114" s="195" t="s">
        <v>6148</v>
      </c>
      <c r="H114" s="195" t="s">
        <v>5820</v>
      </c>
      <c r="I114" s="195" t="s">
        <v>53</v>
      </c>
      <c r="J114" s="126" t="s">
        <v>6148</v>
      </c>
      <c r="K114" s="195" t="s">
        <v>6337</v>
      </c>
      <c r="L114" s="195" t="s">
        <v>6077</v>
      </c>
      <c r="M114" s="195" t="s">
        <v>6078</v>
      </c>
      <c r="N114" s="244">
        <v>37</v>
      </c>
      <c r="O114" s="245"/>
      <c r="P114" s="244">
        <v>37</v>
      </c>
      <c r="Q114" s="245"/>
      <c r="R114" s="244">
        <v>0</v>
      </c>
      <c r="S114" s="246"/>
      <c r="T114" s="245"/>
      <c r="U114" s="195">
        <v>5</v>
      </c>
      <c r="V114" s="195">
        <v>5</v>
      </c>
      <c r="W114" s="195">
        <v>0</v>
      </c>
      <c r="X114" s="195">
        <v>5</v>
      </c>
      <c r="Y114" s="195">
        <v>0</v>
      </c>
      <c r="Z114" s="195">
        <v>4</v>
      </c>
      <c r="AA114" s="195">
        <v>1</v>
      </c>
      <c r="AB114" s="195">
        <v>2</v>
      </c>
      <c r="AC114" s="195">
        <v>4</v>
      </c>
      <c r="AD114" s="195">
        <v>5</v>
      </c>
      <c r="AE114" s="195">
        <v>3</v>
      </c>
      <c r="AF114" s="195">
        <v>7</v>
      </c>
      <c r="AG114" s="195">
        <v>0</v>
      </c>
      <c r="AH114" s="195">
        <v>5</v>
      </c>
      <c r="AI114" s="173">
        <v>6</v>
      </c>
      <c r="AJ114" s="122" t="str">
        <f t="shared" si="8"/>
        <v>5, 6, 8, 7, 11</v>
      </c>
      <c r="AK114" s="201">
        <f t="shared" si="9"/>
        <v>5</v>
      </c>
      <c r="AL114" s="201">
        <f t="shared" si="10"/>
        <v>6</v>
      </c>
      <c r="AM114" s="201">
        <f t="shared" si="11"/>
        <v>8</v>
      </c>
      <c r="AN114" s="201">
        <f t="shared" si="12"/>
        <v>7</v>
      </c>
      <c r="AO114" s="201">
        <f t="shared" si="13"/>
        <v>11</v>
      </c>
    </row>
    <row r="115" spans="1:41" x14ac:dyDescent="0.25">
      <c r="A115" s="132"/>
      <c r="B115" s="131"/>
      <c r="C115" s="131"/>
      <c r="D115" s="131"/>
      <c r="E115" s="131"/>
      <c r="F115" s="131"/>
      <c r="G115" s="131"/>
      <c r="H115" s="131"/>
      <c r="I115" s="131"/>
      <c r="J115" s="126"/>
      <c r="K115" s="131"/>
      <c r="L115" s="131"/>
      <c r="M115" s="131"/>
      <c r="N115" s="244"/>
      <c r="O115" s="245"/>
      <c r="P115" s="244"/>
      <c r="Q115" s="245"/>
      <c r="R115" s="244"/>
      <c r="S115" s="246"/>
      <c r="T115" s="245"/>
      <c r="U115" s="131"/>
      <c r="V115" s="131"/>
      <c r="W115" s="131"/>
      <c r="X115" s="131"/>
      <c r="Y115" s="131"/>
      <c r="Z115" s="131"/>
      <c r="AA115" s="131"/>
      <c r="AB115" s="131"/>
      <c r="AC115" s="131"/>
      <c r="AD115" s="131"/>
      <c r="AE115" s="131"/>
      <c r="AF115" s="131"/>
      <c r="AG115" s="131"/>
      <c r="AH115" s="131"/>
      <c r="AI115" s="173"/>
      <c r="AJ115" s="122"/>
      <c r="AK115" s="122"/>
      <c r="AL115" s="122"/>
      <c r="AM115" s="122"/>
      <c r="AN115" s="122"/>
      <c r="AO115" s="122"/>
    </row>
    <row r="116" spans="1:41" s="188" customFormat="1" x14ac:dyDescent="0.25">
      <c r="B116" s="189"/>
      <c r="C116" s="189"/>
      <c r="D116" s="189"/>
      <c r="E116" s="189"/>
      <c r="F116" s="189"/>
      <c r="G116" s="189"/>
      <c r="H116" s="189"/>
      <c r="I116" s="189"/>
      <c r="J116" s="190"/>
      <c r="K116" s="189"/>
      <c r="L116" s="189"/>
      <c r="M116" s="189"/>
      <c r="N116" s="248"/>
      <c r="O116" s="249"/>
      <c r="P116" s="248"/>
      <c r="Q116" s="249"/>
      <c r="R116" s="248"/>
      <c r="S116" s="250"/>
      <c r="T116" s="249"/>
      <c r="U116" s="189"/>
      <c r="V116" s="189"/>
      <c r="W116" s="189"/>
      <c r="X116" s="189"/>
      <c r="Y116" s="189"/>
      <c r="Z116" s="189"/>
      <c r="AA116" s="189"/>
      <c r="AB116" s="189"/>
      <c r="AC116" s="189"/>
      <c r="AD116" s="189"/>
      <c r="AE116" s="189"/>
      <c r="AF116" s="189"/>
      <c r="AG116" s="189"/>
      <c r="AH116" s="189"/>
      <c r="AI116" s="191"/>
      <c r="AJ116" s="192"/>
      <c r="AK116" s="192"/>
      <c r="AL116" s="192"/>
      <c r="AM116" s="192"/>
      <c r="AN116" s="192"/>
      <c r="AO116" s="192"/>
    </row>
    <row r="117" spans="1:41" ht="15" customHeight="1" x14ac:dyDescent="0.25">
      <c r="A117" s="123"/>
      <c r="B117" s="125"/>
      <c r="C117" s="125"/>
      <c r="D117" s="125"/>
      <c r="E117" s="125"/>
      <c r="F117" s="125"/>
      <c r="G117" s="125"/>
      <c r="H117" s="125"/>
      <c r="I117" s="125"/>
      <c r="J117" s="126"/>
      <c r="K117" s="125"/>
      <c r="L117" s="125"/>
      <c r="M117" s="125"/>
      <c r="N117" s="244"/>
      <c r="O117" s="245"/>
      <c r="P117" s="244"/>
      <c r="Q117" s="245"/>
      <c r="R117" s="244"/>
      <c r="S117" s="246"/>
      <c r="T117" s="245"/>
      <c r="U117" s="125"/>
      <c r="V117" s="125"/>
      <c r="W117" s="125"/>
      <c r="X117" s="125"/>
      <c r="Y117" s="125"/>
      <c r="Z117" s="125"/>
      <c r="AA117" s="125"/>
      <c r="AB117" s="125"/>
      <c r="AC117" s="125"/>
      <c r="AD117" s="125"/>
      <c r="AE117" s="125"/>
      <c r="AF117" s="125"/>
      <c r="AG117" s="125"/>
      <c r="AH117" s="125"/>
      <c r="AI117" s="125"/>
      <c r="AJ117" s="122"/>
      <c r="AK117" s="122"/>
      <c r="AL117" s="122"/>
      <c r="AM117" s="122"/>
      <c r="AN117" s="122"/>
      <c r="AO117" s="122"/>
    </row>
  </sheetData>
  <mergeCells count="36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90" zoomScaleNormal="70" zoomScaleSheetLayoutView="90" zoomScalePageLayoutView="86" workbookViewId="0">
      <selection activeCell="F21" sqref="F21:H21"/>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88" t="s">
        <v>6231</v>
      </c>
      <c r="B2" s="288"/>
      <c r="C2" s="288"/>
      <c r="D2" s="288"/>
      <c r="E2" s="288"/>
      <c r="F2" s="288"/>
      <c r="G2" s="288"/>
      <c r="H2" s="288"/>
      <c r="I2" s="288"/>
      <c r="J2" s="288"/>
      <c r="K2" s="288"/>
      <c r="L2" s="288"/>
      <c r="M2" s="288"/>
      <c r="N2" s="288"/>
      <c r="O2" s="288"/>
    </row>
    <row r="3" spans="1:19" ht="37.5" customHeight="1" x14ac:dyDescent="0.2">
      <c r="A3" s="281" t="s">
        <v>20913</v>
      </c>
      <c r="B3" s="281"/>
      <c r="C3" s="281"/>
      <c r="D3" s="281"/>
      <c r="E3" s="281"/>
      <c r="F3" s="281"/>
      <c r="G3" s="281"/>
      <c r="H3" s="281"/>
      <c r="I3" s="281"/>
      <c r="J3" s="281"/>
      <c r="K3" s="281"/>
      <c r="L3" s="281"/>
      <c r="M3" s="281"/>
      <c r="N3" s="281"/>
      <c r="O3" s="281"/>
    </row>
    <row r="4" spans="1:19" ht="20.25" x14ac:dyDescent="0.3">
      <c r="A4" s="46" t="s">
        <v>6232</v>
      </c>
      <c r="B4" s="133"/>
      <c r="C4" s="133"/>
    </row>
    <row r="5" spans="1:19" ht="15.75" customHeight="1" x14ac:dyDescent="0.2">
      <c r="A5" s="134" t="s">
        <v>6233</v>
      </c>
      <c r="C5" s="35">
        <v>1569219</v>
      </c>
      <c r="E5" s="134" t="s">
        <v>6235</v>
      </c>
      <c r="G5" s="45" t="str">
        <f>VLOOKUP(C5,ie_sec!A4:AL259,6,FALSE)</f>
        <v>VILQUE</v>
      </c>
      <c r="I5" s="134" t="s">
        <v>6275</v>
      </c>
      <c r="K5" s="45">
        <f>VLOOKUP(C5,ie_sec!A4:AL259,14,FALSE)</f>
        <v>37</v>
      </c>
    </row>
    <row r="6" spans="1:19" ht="15.75" customHeight="1" x14ac:dyDescent="0.2">
      <c r="A6" s="134" t="s">
        <v>6234</v>
      </c>
      <c r="C6" s="45" t="str">
        <f>VLOOKUP(C5,ie_sec!A4:AL259,10,FALSE)</f>
        <v>SAN JUAN DE MACHACMARCA</v>
      </c>
      <c r="E6" s="134" t="s">
        <v>6273</v>
      </c>
      <c r="G6" s="45" t="str">
        <f>VLOOKUP(C5,ie_sec!A4:AL259,7,FALSE)</f>
        <v>SAN JUAN DE MACHACMARCA</v>
      </c>
      <c r="H6" s="134"/>
      <c r="I6" s="134" t="s">
        <v>6276</v>
      </c>
      <c r="K6" s="45">
        <f>VLOOKUP(C5,ie_sec!A4:AL259,21,FALSE)</f>
        <v>5</v>
      </c>
    </row>
    <row r="7" spans="1:19" ht="15.75" customHeight="1" x14ac:dyDescent="0.2">
      <c r="A7" s="134" t="s">
        <v>6272</v>
      </c>
      <c r="C7" s="45" t="str">
        <f>UPPER(VLOOKUP(C5,ie_sec!A4:AL259,11,FALSE))</f>
        <v xml:space="preserve">F0 - SECUNDARIA                    </v>
      </c>
      <c r="E7" s="134" t="s">
        <v>6279</v>
      </c>
      <c r="G7" s="135"/>
      <c r="I7" s="134" t="s">
        <v>6274</v>
      </c>
      <c r="K7" s="45">
        <f>VLOOKUP(C5,ie_sec!A4:AL259,22,FALSE)</f>
        <v>5</v>
      </c>
    </row>
    <row r="8" spans="1:19" ht="15.75" x14ac:dyDescent="0.25">
      <c r="A8" s="134" t="s">
        <v>6271</v>
      </c>
      <c r="B8" s="136"/>
      <c r="C8" s="45" t="str">
        <f>UPPER(VLOOKUP(C5,ie_sec!A4:AL259,12,FALSE))</f>
        <v xml:space="preserve">EDUCACIÓN BÁSICA REGULAR      </v>
      </c>
      <c r="D8" s="136"/>
      <c r="E8" s="134" t="s">
        <v>6277</v>
      </c>
      <c r="G8" s="135" t="str">
        <f>VLOOKUP(C5,ie_sec!A4:AL259,36,FALSE)</f>
        <v>5, 6, 8, 7, 11</v>
      </c>
      <c r="H8" s="136"/>
      <c r="I8" s="134" t="s">
        <v>6280</v>
      </c>
      <c r="K8" s="45">
        <f>COUNTIF(data!F3:F5468,Anexo_01!C5)</f>
        <v>9</v>
      </c>
      <c r="L8" s="136"/>
      <c r="M8" s="136"/>
      <c r="N8" s="136"/>
      <c r="P8" s="47"/>
      <c r="R8" s="136"/>
      <c r="S8" s="136"/>
    </row>
    <row r="9" spans="1:19" ht="13.5" thickBot="1" x14ac:dyDescent="0.25"/>
    <row r="10" spans="1:19" s="48" customFormat="1" ht="18" customHeight="1" x14ac:dyDescent="0.25">
      <c r="A10" s="137"/>
      <c r="B10" s="138"/>
      <c r="C10" s="139" t="s">
        <v>6281</v>
      </c>
      <c r="D10" s="282" t="s">
        <v>6236</v>
      </c>
      <c r="E10" s="282" t="s">
        <v>6237</v>
      </c>
      <c r="F10" s="282" t="s">
        <v>6238</v>
      </c>
      <c r="G10" s="282" t="s">
        <v>6239</v>
      </c>
      <c r="H10" s="284" t="s">
        <v>6240</v>
      </c>
      <c r="I10" s="286" t="s">
        <v>6241</v>
      </c>
      <c r="K10" s="140" t="s">
        <v>6242</v>
      </c>
      <c r="P10" s="49"/>
      <c r="Q10" s="49"/>
    </row>
    <row r="11" spans="1:19" s="48" customFormat="1" ht="18" customHeight="1" thickBot="1" x14ac:dyDescent="0.3">
      <c r="A11" s="141" t="s">
        <v>6243</v>
      </c>
      <c r="B11" s="142"/>
      <c r="C11" s="142"/>
      <c r="D11" s="283"/>
      <c r="E11" s="283"/>
      <c r="F11" s="283"/>
      <c r="G11" s="283"/>
      <c r="H11" s="285"/>
      <c r="I11" s="287"/>
      <c r="K11" s="48" t="s">
        <v>6244</v>
      </c>
      <c r="M11" s="40">
        <v>35</v>
      </c>
      <c r="N11" s="48" t="s">
        <v>6245</v>
      </c>
      <c r="P11" s="49"/>
      <c r="Q11" s="49"/>
    </row>
    <row r="12" spans="1:19" s="48" customFormat="1" ht="18" customHeight="1" x14ac:dyDescent="0.25">
      <c r="A12" s="143" t="s">
        <v>6246</v>
      </c>
      <c r="B12" s="144"/>
      <c r="C12" s="144"/>
      <c r="D12" s="36">
        <v>30</v>
      </c>
      <c r="E12" s="36">
        <v>30</v>
      </c>
      <c r="F12" s="36">
        <v>30</v>
      </c>
      <c r="G12" s="36">
        <v>30</v>
      </c>
      <c r="H12" s="37">
        <v>30</v>
      </c>
      <c r="I12" s="145">
        <f>SUM(D12:H12)</f>
        <v>150</v>
      </c>
      <c r="J12" s="48" t="s">
        <v>6247</v>
      </c>
      <c r="P12" s="49"/>
      <c r="Q12" s="49"/>
    </row>
    <row r="13" spans="1:19" s="48" customFormat="1" ht="18" customHeight="1" thickBot="1" x14ac:dyDescent="0.3">
      <c r="A13" s="146" t="s">
        <v>6248</v>
      </c>
      <c r="B13" s="147"/>
      <c r="C13" s="148"/>
      <c r="D13" s="38">
        <v>1</v>
      </c>
      <c r="E13" s="38">
        <v>1</v>
      </c>
      <c r="F13" s="38">
        <v>1</v>
      </c>
      <c r="G13" s="38">
        <v>1</v>
      </c>
      <c r="H13" s="39">
        <v>1</v>
      </c>
      <c r="I13" s="149">
        <f>SUM(D13:H13)</f>
        <v>5</v>
      </c>
      <c r="J13" s="48" t="s">
        <v>6062</v>
      </c>
      <c r="N13" s="150" t="s">
        <v>6249</v>
      </c>
      <c r="O13" s="41">
        <v>10</v>
      </c>
      <c r="P13" s="49"/>
      <c r="Q13" s="49"/>
    </row>
    <row r="14" spans="1:19" s="48" customFormat="1" ht="18" customHeight="1" thickBot="1" x14ac:dyDescent="0.3">
      <c r="A14" s="151" t="s">
        <v>6250</v>
      </c>
      <c r="B14" s="152"/>
      <c r="C14" s="152"/>
      <c r="D14" s="153">
        <f>$M$11*D13</f>
        <v>35</v>
      </c>
      <c r="E14" s="153">
        <f>$M$11*E13</f>
        <v>35</v>
      </c>
      <c r="F14" s="153">
        <f>$M$11*F13</f>
        <v>35</v>
      </c>
      <c r="G14" s="153">
        <f>$M$11*G13</f>
        <v>35</v>
      </c>
      <c r="H14" s="153">
        <f>$M$11*H13</f>
        <v>35</v>
      </c>
      <c r="I14" s="154">
        <f>SUM(D14:H14)</f>
        <v>175</v>
      </c>
      <c r="J14" s="50" t="s">
        <v>6251</v>
      </c>
      <c r="N14" s="150" t="s">
        <v>6252</v>
      </c>
      <c r="O14" s="155">
        <f>SUM(O13,I14)</f>
        <v>185</v>
      </c>
      <c r="P14" s="49"/>
      <c r="Q14" s="49"/>
    </row>
    <row r="15" spans="1:19" s="48" customFormat="1" ht="18" customHeight="1" thickBot="1" x14ac:dyDescent="0.3">
      <c r="A15" s="151" t="s">
        <v>6253</v>
      </c>
      <c r="B15" s="152"/>
      <c r="C15" s="152"/>
      <c r="D15" s="156">
        <f>D12/D13</f>
        <v>30</v>
      </c>
      <c r="E15" s="156">
        <f>E12/E13</f>
        <v>30</v>
      </c>
      <c r="F15" s="156">
        <f>F12/F13</f>
        <v>30</v>
      </c>
      <c r="G15" s="156">
        <f>G12/G13</f>
        <v>30</v>
      </c>
      <c r="H15" s="156">
        <f>H12/H13</f>
        <v>30</v>
      </c>
      <c r="I15" s="157"/>
      <c r="P15" s="49"/>
      <c r="Q15" s="49"/>
    </row>
    <row r="16" spans="1:19" ht="13.5" thickBot="1" x14ac:dyDescent="0.25"/>
    <row r="17" spans="1:17" ht="13.5" thickBot="1" x14ac:dyDescent="0.25">
      <c r="A17" s="51" t="str">
        <f>"CARGOS PRESUPUESTADOS EN LA INSTITUCIÓN EDUCATIVA "&amp;C6</f>
        <v>CARGOS PRESUPUESTADOS EN LA INSTITUCIÓN EDUCATIVA SAN JUAN DE MACHACMARCA</v>
      </c>
      <c r="B17" s="51"/>
      <c r="C17" s="51"/>
      <c r="I17" s="158"/>
    </row>
    <row r="18" spans="1:17" ht="6" customHeight="1" x14ac:dyDescent="0.2">
      <c r="A18" s="51"/>
      <c r="B18" s="51"/>
      <c r="C18" s="51"/>
    </row>
    <row r="19" spans="1:17" s="48" customFormat="1" ht="25.5" x14ac:dyDescent="0.25">
      <c r="A19" s="202" t="s">
        <v>6254</v>
      </c>
      <c r="B19" s="267" t="s">
        <v>6314</v>
      </c>
      <c r="C19" s="269"/>
      <c r="D19" s="202" t="s">
        <v>6255</v>
      </c>
      <c r="E19" s="203" t="s">
        <v>6256</v>
      </c>
      <c r="F19" s="267" t="s">
        <v>20902</v>
      </c>
      <c r="G19" s="268"/>
      <c r="H19" s="269"/>
      <c r="I19" s="204" t="s">
        <v>6258</v>
      </c>
      <c r="J19" s="267" t="s">
        <v>6259</v>
      </c>
      <c r="K19" s="269"/>
      <c r="L19" s="267" t="s">
        <v>6260</v>
      </c>
      <c r="M19" s="268"/>
      <c r="N19" s="268"/>
      <c r="O19" s="269"/>
      <c r="P19" s="159" t="s">
        <v>6311</v>
      </c>
      <c r="Q19" s="159" t="s">
        <v>6312</v>
      </c>
    </row>
    <row r="20" spans="1:17" s="48" customFormat="1" ht="18" customHeight="1" x14ac:dyDescent="0.25">
      <c r="A20" s="52">
        <v>1</v>
      </c>
      <c r="B20" s="270" t="str">
        <f>IF(I20="","",VLOOKUP(I20,data!$A$3:$AE$5468,19,FALSE))</f>
        <v>ARUQUIPA MAMANI, DOROTEO ANTOLIANO</v>
      </c>
      <c r="C20" s="271"/>
      <c r="D20" s="53" t="str">
        <f>IF(I20="","",VLOOKUP(I20,data!$A$3:$AE$5468,13,FALSE))</f>
        <v>PROFESOR (FUNCIONES DE DIRECTOR)</v>
      </c>
      <c r="E20" s="52" t="str">
        <f>IF(I20="","",VLOOKUP(I20,data!$A$3:$AE$5468,29,FALSE))</f>
        <v>LEY 29944</v>
      </c>
      <c r="F20" s="272" t="s">
        <v>6602</v>
      </c>
      <c r="G20" s="273"/>
      <c r="H20" s="274"/>
      <c r="I20" s="232" t="s">
        <v>5822</v>
      </c>
      <c r="J20" s="54" t="str">
        <f>IF(I20="","",VLOOKUP(I20,data!$A$3:$AE$5468,21,FALSE))</f>
        <v>30</v>
      </c>
      <c r="K20" s="55" t="str">
        <f>IF(J20="","","Pedag.")</f>
        <v>Pedag.</v>
      </c>
      <c r="L20" s="272">
        <v>12</v>
      </c>
      <c r="M20" s="273"/>
      <c r="N20" s="273"/>
      <c r="O20" s="274"/>
      <c r="P20" s="160" t="str">
        <f>IF(I20="","",VLOOKUP(I20,data!$A$3:$AE$5468,25,FALSE))</f>
        <v>1001321376</v>
      </c>
      <c r="Q20" s="161" t="str">
        <f>IF(I20="","",VLOOKUP(I20,data!$A$3:$AE$5468,20,FALSE))</f>
        <v>1</v>
      </c>
    </row>
    <row r="21" spans="1:17" s="48" customFormat="1" ht="18" customHeight="1" x14ac:dyDescent="0.25">
      <c r="A21" s="52">
        <v>2</v>
      </c>
      <c r="B21" s="270" t="str">
        <f>IF(I21="","",VLOOKUP(I21,data!$A$3:$AE$5468,19,FALSE))</f>
        <v/>
      </c>
      <c r="C21" s="271"/>
      <c r="D21" s="53" t="str">
        <f>IF(I21="","",VLOOKUP(I21,data!$A$3:$AE$5468,13,FALSE))</f>
        <v/>
      </c>
      <c r="E21" s="52" t="str">
        <f>IF(I21="","",VLOOKUP(I21,data!$A$3:$AE$5468,29,FALSE))</f>
        <v/>
      </c>
      <c r="F21" s="272"/>
      <c r="G21" s="273"/>
      <c r="H21" s="274"/>
      <c r="I21" s="232"/>
      <c r="J21" s="54" t="str">
        <f>IF(I21="","",VLOOKUP(I21,data!$A$3:$AE$5468,21,FALSE))</f>
        <v/>
      </c>
      <c r="K21" s="55" t="str">
        <f t="shared" ref="K21:K84" si="0">IF(J21="","","Pedag.")</f>
        <v/>
      </c>
      <c r="L21" s="272">
        <v>25</v>
      </c>
      <c r="M21" s="273"/>
      <c r="N21" s="273"/>
      <c r="O21" s="274"/>
      <c r="P21" s="160" t="str">
        <f>IF(I21="","",VLOOKUP(I21,data!$A$3:$AE$5468,25,FALSE))</f>
        <v/>
      </c>
      <c r="Q21" s="161" t="str">
        <f>IF(I21="","",VLOOKUP(I21,data!$A$3:$AE$5468,20,FALSE))</f>
        <v/>
      </c>
    </row>
    <row r="22" spans="1:17" s="48" customFormat="1" ht="18" customHeight="1" x14ac:dyDescent="0.25">
      <c r="A22" s="52">
        <v>3</v>
      </c>
      <c r="B22" s="270" t="str">
        <f>IF(I22="","",VLOOKUP(I22,data!$A$3:$AE$5468,19,FALSE))</f>
        <v/>
      </c>
      <c r="C22" s="271"/>
      <c r="D22" s="53" t="str">
        <f>IF(I22="","",VLOOKUP(I22,data!$A$3:$AE$5468,13,FALSE))</f>
        <v/>
      </c>
      <c r="E22" s="52" t="str">
        <f>IF(I22="","",VLOOKUP(I22,data!$A$3:$AE$5468,29,FALSE))</f>
        <v/>
      </c>
      <c r="F22" s="272"/>
      <c r="G22" s="273"/>
      <c r="H22" s="274"/>
      <c r="I22" s="232"/>
      <c r="J22" s="54" t="str">
        <f>IF(I22="","",VLOOKUP(I22,data!$A$3:$AE$5468,21,FALSE))</f>
        <v/>
      </c>
      <c r="K22" s="55" t="str">
        <f t="shared" si="0"/>
        <v/>
      </c>
      <c r="L22" s="272">
        <v>26</v>
      </c>
      <c r="M22" s="273"/>
      <c r="N22" s="273"/>
      <c r="O22" s="274"/>
      <c r="P22" s="160" t="str">
        <f>IF(I22="","",VLOOKUP(I22,data!$A$3:$AE$5468,25,FALSE))</f>
        <v/>
      </c>
      <c r="Q22" s="161" t="str">
        <f>IF(I22="","",VLOOKUP(I22,data!$A$3:$AE$5468,20,FALSE))</f>
        <v/>
      </c>
    </row>
    <row r="23" spans="1:17" s="48" customFormat="1" ht="18" customHeight="1" x14ac:dyDescent="0.25">
      <c r="A23" s="52">
        <v>4</v>
      </c>
      <c r="B23" s="270" t="str">
        <f>IF(I23="","",VLOOKUP(I23,data!$A$3:$AE$5468,19,FALSE))</f>
        <v/>
      </c>
      <c r="C23" s="271"/>
      <c r="D23" s="53" t="str">
        <f>IF(I23="","",VLOOKUP(I23,data!$A$3:$AE$5468,13,FALSE))</f>
        <v/>
      </c>
      <c r="E23" s="52" t="str">
        <f>IF(I23="","",VLOOKUP(I23,data!$A$3:$AE$5468,29,FALSE))</f>
        <v/>
      </c>
      <c r="F23" s="272"/>
      <c r="G23" s="273"/>
      <c r="H23" s="274"/>
      <c r="I23" s="232"/>
      <c r="J23" s="54" t="str">
        <f>IF(I23="","",VLOOKUP(I23,data!$A$3:$AE$5468,21,FALSE))</f>
        <v/>
      </c>
      <c r="K23" s="55" t="str">
        <f t="shared" si="0"/>
        <v/>
      </c>
      <c r="L23" s="272"/>
      <c r="M23" s="273"/>
      <c r="N23" s="273"/>
      <c r="O23" s="274"/>
      <c r="P23" s="160" t="str">
        <f>IF(I23="","",VLOOKUP(I23,data!$A$3:$AE$5468,25,FALSE))</f>
        <v/>
      </c>
      <c r="Q23" s="161" t="str">
        <f>IF(I23="","",VLOOKUP(I23,data!$A$3:$AE$5468,20,FALSE))</f>
        <v/>
      </c>
    </row>
    <row r="24" spans="1:17" s="48" customFormat="1" ht="18" customHeight="1" x14ac:dyDescent="0.25">
      <c r="A24" s="52">
        <v>5</v>
      </c>
      <c r="B24" s="270" t="str">
        <f>IF(I24="","",VLOOKUP(I24,data!$A$3:$AE$5468,19,FALSE))</f>
        <v/>
      </c>
      <c r="C24" s="271"/>
      <c r="D24" s="53" t="str">
        <f>IF(I24="","",VLOOKUP(I24,data!$A$3:$AE$5468,13,FALSE))</f>
        <v/>
      </c>
      <c r="E24" s="52" t="str">
        <f>IF(I24="","",VLOOKUP(I24,data!$A$3:$AE$5468,29,FALSE))</f>
        <v/>
      </c>
      <c r="F24" s="272"/>
      <c r="G24" s="273"/>
      <c r="H24" s="274"/>
      <c r="I24" s="232"/>
      <c r="J24" s="54" t="str">
        <f>IF(I24="","",VLOOKUP(I24,data!$A$3:$AE$5468,21,FALSE))</f>
        <v/>
      </c>
      <c r="K24" s="55" t="str">
        <f t="shared" si="0"/>
        <v/>
      </c>
      <c r="L24" s="272"/>
      <c r="M24" s="273"/>
      <c r="N24" s="273"/>
      <c r="O24" s="274"/>
      <c r="P24" s="160" t="str">
        <f>IF(I24="","",VLOOKUP(I24,data!$A$3:$AE$5468,25,FALSE))</f>
        <v/>
      </c>
      <c r="Q24" s="161" t="str">
        <f>IF(I24="","",VLOOKUP(I24,data!$A$3:$AE$5468,20,FALSE))</f>
        <v/>
      </c>
    </row>
    <row r="25" spans="1:17" s="48" customFormat="1" ht="18" customHeight="1" x14ac:dyDescent="0.25">
      <c r="A25" s="52">
        <v>6</v>
      </c>
      <c r="B25" s="270" t="str">
        <f>IF(I25="","",VLOOKUP(I25,data!$A$3:$AE$5468,19,FALSE))</f>
        <v/>
      </c>
      <c r="C25" s="271"/>
      <c r="D25" s="53" t="str">
        <f>IF(I25="","",VLOOKUP(I25,data!$A$3:$AE$5468,13,FALSE))</f>
        <v/>
      </c>
      <c r="E25" s="52" t="str">
        <f>IF(I25="","",VLOOKUP(I25,data!$A$3:$AE$5468,29,FALSE))</f>
        <v/>
      </c>
      <c r="F25" s="272"/>
      <c r="G25" s="273"/>
      <c r="H25" s="274"/>
      <c r="I25" s="232"/>
      <c r="J25" s="54" t="str">
        <f>IF(I25="","",VLOOKUP(I25,data!$A$3:$AE$5468,21,FALSE))</f>
        <v/>
      </c>
      <c r="K25" s="55" t="str">
        <f t="shared" si="0"/>
        <v/>
      </c>
      <c r="L25" s="272"/>
      <c r="M25" s="273"/>
      <c r="N25" s="273"/>
      <c r="O25" s="274"/>
      <c r="P25" s="160" t="str">
        <f>IF(I25="","",VLOOKUP(I25,data!$A$3:$AE$5468,25,FALSE))</f>
        <v/>
      </c>
      <c r="Q25" s="161" t="str">
        <f>IF(I25="","",VLOOKUP(I25,data!$A$3:$AE$5468,20,FALSE))</f>
        <v/>
      </c>
    </row>
    <row r="26" spans="1:17" s="48" customFormat="1" ht="18" customHeight="1" x14ac:dyDescent="0.25">
      <c r="A26" s="52">
        <v>7</v>
      </c>
      <c r="B26" s="270" t="str">
        <f>IF(I26="","",VLOOKUP(I26,data!$A$3:$AE$5468,19,FALSE))</f>
        <v/>
      </c>
      <c r="C26" s="271"/>
      <c r="D26" s="53" t="str">
        <f>IF(I26="","",VLOOKUP(I26,data!$A$3:$AE$5468,13,FALSE))</f>
        <v/>
      </c>
      <c r="E26" s="52" t="str">
        <f>IF(I26="","",VLOOKUP(I26,data!$A$3:$AE$5468,29,FALSE))</f>
        <v/>
      </c>
      <c r="F26" s="272"/>
      <c r="G26" s="273"/>
      <c r="H26" s="274"/>
      <c r="I26" s="232"/>
      <c r="J26" s="54" t="str">
        <f>IF(I26="","",VLOOKUP(I26,data!$A$3:$AE$5468,21,FALSE))</f>
        <v/>
      </c>
      <c r="K26" s="55" t="str">
        <f t="shared" si="0"/>
        <v/>
      </c>
      <c r="L26" s="272"/>
      <c r="M26" s="273"/>
      <c r="N26" s="273"/>
      <c r="O26" s="274"/>
      <c r="P26" s="160" t="str">
        <f>IF(I26="","",VLOOKUP(I26,data!$A$3:$AE$5468,25,FALSE))</f>
        <v/>
      </c>
      <c r="Q26" s="161" t="str">
        <f>IF(I26="","",VLOOKUP(I26,data!$A$3:$AE$5468,20,FALSE))</f>
        <v/>
      </c>
    </row>
    <row r="27" spans="1:17" s="48" customFormat="1" ht="18" customHeight="1" x14ac:dyDescent="0.25">
      <c r="A27" s="52">
        <v>8</v>
      </c>
      <c r="B27" s="270" t="str">
        <f>IF(I27="","",VLOOKUP(I27,data!$A$3:$AE$5468,19,FALSE))</f>
        <v/>
      </c>
      <c r="C27" s="271"/>
      <c r="D27" s="53" t="str">
        <f>IF(I27="","",VLOOKUP(I27,data!$A$3:$AE$5468,13,FALSE))</f>
        <v/>
      </c>
      <c r="E27" s="52" t="str">
        <f>IF(I27="","",VLOOKUP(I27,data!$A$3:$AE$5468,29,FALSE))</f>
        <v/>
      </c>
      <c r="F27" s="272"/>
      <c r="G27" s="273"/>
      <c r="H27" s="274"/>
      <c r="I27" s="232"/>
      <c r="J27" s="54" t="str">
        <f>IF(I27="","",VLOOKUP(I27,data!$A$3:$AE$5468,21,FALSE))</f>
        <v/>
      </c>
      <c r="K27" s="55" t="str">
        <f t="shared" si="0"/>
        <v/>
      </c>
      <c r="L27" s="272"/>
      <c r="M27" s="273"/>
      <c r="N27" s="273"/>
      <c r="O27" s="274"/>
      <c r="P27" s="160" t="str">
        <f>IF(I27="","",VLOOKUP(I27,data!$A$3:$AE$5468,25,FALSE))</f>
        <v/>
      </c>
      <c r="Q27" s="161" t="str">
        <f>IF(I27="","",VLOOKUP(I27,data!$A$3:$AE$5468,20,FALSE))</f>
        <v/>
      </c>
    </row>
    <row r="28" spans="1:17" s="48" customFormat="1" ht="18" customHeight="1" x14ac:dyDescent="0.25">
      <c r="A28" s="52">
        <v>9</v>
      </c>
      <c r="B28" s="270" t="str">
        <f>IF(I28="","",VLOOKUP(I28,data!$A$3:$AE$5468,19,FALSE))</f>
        <v/>
      </c>
      <c r="C28" s="271"/>
      <c r="D28" s="53" t="str">
        <f>IF(I28="","",VLOOKUP(I28,data!$A$3:$AE$5468,13,FALSE))</f>
        <v/>
      </c>
      <c r="E28" s="52" t="str">
        <f>IF(I28="","",VLOOKUP(I28,data!$A$3:$AE$5468,29,FALSE))</f>
        <v/>
      </c>
      <c r="F28" s="272"/>
      <c r="G28" s="273"/>
      <c r="H28" s="274"/>
      <c r="I28" s="232"/>
      <c r="J28" s="54" t="str">
        <f>IF(I28="","",VLOOKUP(I28,data!$A$3:$AE$5468,21,FALSE))</f>
        <v/>
      </c>
      <c r="K28" s="55" t="str">
        <f t="shared" si="0"/>
        <v/>
      </c>
      <c r="L28" s="272"/>
      <c r="M28" s="273"/>
      <c r="N28" s="273"/>
      <c r="O28" s="274"/>
      <c r="P28" s="160" t="str">
        <f>IF(I28="","",VLOOKUP(I28,data!$A$3:$AE$5468,25,FALSE))</f>
        <v/>
      </c>
      <c r="Q28" s="161" t="str">
        <f>IF(I28="","",VLOOKUP(I28,data!$A$3:$AE$5468,20,FALSE))</f>
        <v/>
      </c>
    </row>
    <row r="29" spans="1:17" s="48" customFormat="1" ht="18" customHeight="1" x14ac:dyDescent="0.2">
      <c r="A29" s="52">
        <v>10</v>
      </c>
      <c r="B29" s="270" t="str">
        <f>IF(I29="","",VLOOKUP(I29,data!$A$3:$AE$5468,19,FALSE))</f>
        <v/>
      </c>
      <c r="C29" s="271"/>
      <c r="D29" s="53" t="str">
        <f>IF(I29="","",VLOOKUP(I29,data!$A$3:$AE$5468,13,FALSE))</f>
        <v/>
      </c>
      <c r="E29" s="52" t="str">
        <f>IF(I29="","",VLOOKUP(I29,data!$A$3:$AE$5468,29,FALSE))</f>
        <v/>
      </c>
      <c r="F29" s="272"/>
      <c r="G29" s="273"/>
      <c r="H29" s="274"/>
      <c r="I29" s="42"/>
      <c r="J29" s="54" t="str">
        <f>IF(I29="","",VLOOKUP(I29,data!$A$3:$AE$5468,21,FALSE))</f>
        <v/>
      </c>
      <c r="K29" s="55" t="str">
        <f t="shared" si="0"/>
        <v/>
      </c>
      <c r="L29" s="272"/>
      <c r="M29" s="273"/>
      <c r="N29" s="273"/>
      <c r="O29" s="274"/>
      <c r="P29" s="160" t="str">
        <f>IF(I29="","",VLOOKUP(I29,data!$A$3:$AE$5468,25,FALSE))</f>
        <v/>
      </c>
      <c r="Q29" s="161" t="str">
        <f>IF(I29="","",VLOOKUP(I29,data!$A$3:$AE$5468,20,FALSE))</f>
        <v/>
      </c>
    </row>
    <row r="30" spans="1:17" s="48" customFormat="1" ht="18" customHeight="1" x14ac:dyDescent="0.2">
      <c r="A30" s="52">
        <v>11</v>
      </c>
      <c r="B30" s="270" t="str">
        <f>IF(I30="","",VLOOKUP(I30,data!$A$3:$AE$5468,19,FALSE))</f>
        <v/>
      </c>
      <c r="C30" s="271"/>
      <c r="D30" s="53" t="str">
        <f>IF(I30="","",VLOOKUP(I30,data!$A$3:$AE$5468,13,FALSE))</f>
        <v/>
      </c>
      <c r="E30" s="52" t="str">
        <f>IF(I30="","",VLOOKUP(I30,data!$A$3:$AE$5468,29,FALSE))</f>
        <v/>
      </c>
      <c r="F30" s="272"/>
      <c r="G30" s="273"/>
      <c r="H30" s="274"/>
      <c r="I30" s="42"/>
      <c r="J30" s="54" t="str">
        <f>IF(I30="","",VLOOKUP(I30,data!$A$3:$AE$5468,21,FALSE))</f>
        <v/>
      </c>
      <c r="K30" s="55" t="str">
        <f t="shared" si="0"/>
        <v/>
      </c>
      <c r="L30" s="272"/>
      <c r="M30" s="273"/>
      <c r="N30" s="273"/>
      <c r="O30" s="274"/>
      <c r="P30" s="160" t="str">
        <f>IF(I30="","",VLOOKUP(I30,data!$A$3:$AE$5468,25,FALSE))</f>
        <v/>
      </c>
      <c r="Q30" s="161" t="str">
        <f>IF(I30="","",VLOOKUP(I30,data!$A$3:$AE$5468,20,FALSE))</f>
        <v/>
      </c>
    </row>
    <row r="31" spans="1:17" s="48" customFormat="1" ht="18" customHeight="1" x14ac:dyDescent="0.2">
      <c r="A31" s="52">
        <v>12</v>
      </c>
      <c r="B31" s="270" t="str">
        <f>IF(I31="","",VLOOKUP(I31,data!$A$3:$AE$5468,19,FALSE))</f>
        <v/>
      </c>
      <c r="C31" s="271"/>
      <c r="D31" s="53" t="str">
        <f>IF(I31="","",VLOOKUP(I31,data!$A$3:$AE$5468,13,FALSE))</f>
        <v/>
      </c>
      <c r="E31" s="52" t="str">
        <f>IF(I31="","",VLOOKUP(I31,data!$A$3:$AE$5468,29,FALSE))</f>
        <v/>
      </c>
      <c r="F31" s="272"/>
      <c r="G31" s="273"/>
      <c r="H31" s="274"/>
      <c r="I31" s="42"/>
      <c r="J31" s="54" t="str">
        <f>IF(I31="","",VLOOKUP(I31,data!$A$3:$AE$5468,21,FALSE))</f>
        <v/>
      </c>
      <c r="K31" s="55" t="str">
        <f t="shared" si="0"/>
        <v/>
      </c>
      <c r="L31" s="272"/>
      <c r="M31" s="273"/>
      <c r="N31" s="273"/>
      <c r="O31" s="274"/>
      <c r="P31" s="160" t="str">
        <f>IF(I31="","",VLOOKUP(I31,data!$A$3:$AE$5468,25,FALSE))</f>
        <v/>
      </c>
      <c r="Q31" s="161" t="str">
        <f>IF(I31="","",VLOOKUP(I31,data!$A$3:$AE$5468,20,FALSE))</f>
        <v/>
      </c>
    </row>
    <row r="32" spans="1:17" s="48" customFormat="1" ht="18" customHeight="1" x14ac:dyDescent="0.2">
      <c r="A32" s="52">
        <v>13</v>
      </c>
      <c r="B32" s="270" t="str">
        <f>IF(I32="","",VLOOKUP(I32,data!$A$3:$AE$5468,19,FALSE))</f>
        <v/>
      </c>
      <c r="C32" s="271"/>
      <c r="D32" s="53" t="str">
        <f>IF(I32="","",VLOOKUP(I32,data!$A$3:$AE$5468,13,FALSE))</f>
        <v/>
      </c>
      <c r="E32" s="52" t="str">
        <f>IF(I32="","",VLOOKUP(I32,data!$A$3:$AE$5468,29,FALSE))</f>
        <v/>
      </c>
      <c r="F32" s="272"/>
      <c r="G32" s="273"/>
      <c r="H32" s="274"/>
      <c r="I32" s="42"/>
      <c r="J32" s="54" t="str">
        <f>IF(I32="","",VLOOKUP(I32,data!$A$3:$AE$5468,21,FALSE))</f>
        <v/>
      </c>
      <c r="K32" s="55" t="str">
        <f t="shared" si="0"/>
        <v/>
      </c>
      <c r="L32" s="272"/>
      <c r="M32" s="273"/>
      <c r="N32" s="273"/>
      <c r="O32" s="274"/>
      <c r="P32" s="160" t="str">
        <f>IF(I32="","",VLOOKUP(I32,data!$A$3:$AE$5468,25,FALSE))</f>
        <v/>
      </c>
      <c r="Q32" s="161" t="str">
        <f>IF(I32="","",VLOOKUP(I32,data!$A$3:$AE$5468,20,FALSE))</f>
        <v/>
      </c>
    </row>
    <row r="33" spans="1:17" s="48" customFormat="1" ht="18" customHeight="1" x14ac:dyDescent="0.2">
      <c r="A33" s="52">
        <v>14</v>
      </c>
      <c r="B33" s="270" t="str">
        <f>IF(I33="","",VLOOKUP(I33,data!$A$3:$AE$5468,19,FALSE))</f>
        <v/>
      </c>
      <c r="C33" s="271"/>
      <c r="D33" s="53" t="str">
        <f>IF(I33="","",VLOOKUP(I33,data!$A$3:$AE$5468,13,FALSE))</f>
        <v/>
      </c>
      <c r="E33" s="52" t="str">
        <f>IF(I33="","",VLOOKUP(I33,data!$A$3:$AE$5468,29,FALSE))</f>
        <v/>
      </c>
      <c r="F33" s="272"/>
      <c r="G33" s="273"/>
      <c r="H33" s="274"/>
      <c r="I33" s="42"/>
      <c r="J33" s="54" t="str">
        <f>IF(I33="","",VLOOKUP(I33,data!$A$3:$AE$5468,21,FALSE))</f>
        <v/>
      </c>
      <c r="K33" s="55" t="str">
        <f t="shared" si="0"/>
        <v/>
      </c>
      <c r="L33" s="272"/>
      <c r="M33" s="273"/>
      <c r="N33" s="273"/>
      <c r="O33" s="274"/>
      <c r="P33" s="160" t="str">
        <f>IF(I33="","",VLOOKUP(I33,data!$A$3:$AE$5468,25,FALSE))</f>
        <v/>
      </c>
      <c r="Q33" s="161" t="str">
        <f>IF(I33="","",VLOOKUP(I33,data!$A$3:$AE$5468,20,FALSE))</f>
        <v/>
      </c>
    </row>
    <row r="34" spans="1:17" s="48" customFormat="1" ht="18" customHeight="1" x14ac:dyDescent="0.2">
      <c r="A34" s="52">
        <v>15</v>
      </c>
      <c r="B34" s="270" t="str">
        <f>IF(I34="","",VLOOKUP(I34,data!$A$3:$AE$5468,19,FALSE))</f>
        <v/>
      </c>
      <c r="C34" s="271"/>
      <c r="D34" s="53" t="str">
        <f>IF(I34="","",VLOOKUP(I34,data!$A$3:$AE$5468,13,FALSE))</f>
        <v/>
      </c>
      <c r="E34" s="52" t="str">
        <f>IF(I34="","",VLOOKUP(I34,data!$A$3:$AE$5468,29,FALSE))</f>
        <v/>
      </c>
      <c r="F34" s="272"/>
      <c r="G34" s="273"/>
      <c r="H34" s="274"/>
      <c r="I34" s="42"/>
      <c r="J34" s="54" t="str">
        <f>IF(I34="","",VLOOKUP(I34,data!$A$3:$AE$5468,21,FALSE))</f>
        <v/>
      </c>
      <c r="K34" s="55" t="str">
        <f t="shared" si="0"/>
        <v/>
      </c>
      <c r="L34" s="272"/>
      <c r="M34" s="273"/>
      <c r="N34" s="273"/>
      <c r="O34" s="274"/>
      <c r="P34" s="160" t="str">
        <f>IF(I34="","",VLOOKUP(I34,data!$A$3:$AE$5468,25,FALSE))</f>
        <v/>
      </c>
      <c r="Q34" s="161" t="str">
        <f>IF(I34="","",VLOOKUP(I34,data!$A$3:$AE$5468,20,FALSE))</f>
        <v/>
      </c>
    </row>
    <row r="35" spans="1:17" s="48" customFormat="1" ht="18" customHeight="1" x14ac:dyDescent="0.2">
      <c r="A35" s="52">
        <v>16</v>
      </c>
      <c r="B35" s="270" t="str">
        <f>IF(I35="","",VLOOKUP(I35,data!$A$3:$AE$5468,19,FALSE))</f>
        <v/>
      </c>
      <c r="C35" s="271"/>
      <c r="D35" s="53" t="str">
        <f>IF(I35="","",VLOOKUP(I35,data!$A$3:$AE$5468,13,FALSE))</f>
        <v/>
      </c>
      <c r="E35" s="52" t="str">
        <f>IF(I35="","",VLOOKUP(I35,data!$A$3:$AE$5468,29,FALSE))</f>
        <v/>
      </c>
      <c r="F35" s="272"/>
      <c r="G35" s="273"/>
      <c r="H35" s="274"/>
      <c r="I35" s="42"/>
      <c r="J35" s="54" t="str">
        <f>IF(I35="","",VLOOKUP(I35,data!$A$3:$AE$5468,21,FALSE))</f>
        <v/>
      </c>
      <c r="K35" s="55" t="str">
        <f t="shared" si="0"/>
        <v/>
      </c>
      <c r="L35" s="272"/>
      <c r="M35" s="273"/>
      <c r="N35" s="273"/>
      <c r="O35" s="274"/>
      <c r="P35" s="160" t="str">
        <f>IF(I35="","",VLOOKUP(I35,data!$A$3:$AE$5468,25,FALSE))</f>
        <v/>
      </c>
      <c r="Q35" s="161" t="str">
        <f>IF(I35="","",VLOOKUP(I35,data!$A$3:$AE$5468,20,FALSE))</f>
        <v/>
      </c>
    </row>
    <row r="36" spans="1:17" s="48" customFormat="1" ht="18" customHeight="1" x14ac:dyDescent="0.2">
      <c r="A36" s="52">
        <v>17</v>
      </c>
      <c r="B36" s="270" t="str">
        <f>IF(I36="","",VLOOKUP(I36,data!$A$3:$AE$5468,19,FALSE))</f>
        <v/>
      </c>
      <c r="C36" s="271"/>
      <c r="D36" s="53" t="str">
        <f>IF(I36="","",VLOOKUP(I36,data!$A$3:$AE$5468,13,FALSE))</f>
        <v/>
      </c>
      <c r="E36" s="52" t="str">
        <f>IF(I36="","",VLOOKUP(I36,data!$A$3:$AE$5468,29,FALSE))</f>
        <v/>
      </c>
      <c r="F36" s="272"/>
      <c r="G36" s="273"/>
      <c r="H36" s="274"/>
      <c r="I36" s="42"/>
      <c r="J36" s="54" t="str">
        <f>IF(I36="","",VLOOKUP(I36,data!$A$3:$AE$5468,21,FALSE))</f>
        <v/>
      </c>
      <c r="K36" s="55" t="str">
        <f t="shared" si="0"/>
        <v/>
      </c>
      <c r="L36" s="272"/>
      <c r="M36" s="273"/>
      <c r="N36" s="273"/>
      <c r="O36" s="274"/>
      <c r="P36" s="160" t="str">
        <f>IF(I36="","",VLOOKUP(I36,data!$A$3:$AE$5468,25,FALSE))</f>
        <v/>
      </c>
      <c r="Q36" s="161" t="str">
        <f>IF(I36="","",VLOOKUP(I36,data!$A$3:$AE$5468,20,FALSE))</f>
        <v/>
      </c>
    </row>
    <row r="37" spans="1:17" s="48" customFormat="1" ht="18" customHeight="1" x14ac:dyDescent="0.2">
      <c r="A37" s="52">
        <v>18</v>
      </c>
      <c r="B37" s="270" t="str">
        <f>IF(I37="","",VLOOKUP(I37,data!$A$3:$AE$5468,19,FALSE))</f>
        <v/>
      </c>
      <c r="C37" s="271"/>
      <c r="D37" s="53" t="str">
        <f>IF(I37="","",VLOOKUP(I37,data!$A$3:$AE$5468,13,FALSE))</f>
        <v/>
      </c>
      <c r="E37" s="52" t="str">
        <f>IF(I37="","",VLOOKUP(I37,data!$A$3:$AE$5468,29,FALSE))</f>
        <v/>
      </c>
      <c r="F37" s="272"/>
      <c r="G37" s="273"/>
      <c r="H37" s="274"/>
      <c r="I37" s="42"/>
      <c r="J37" s="54" t="str">
        <f>IF(I37="","",VLOOKUP(I37,data!$A$3:$AE$5468,21,FALSE))</f>
        <v/>
      </c>
      <c r="K37" s="55" t="str">
        <f t="shared" si="0"/>
        <v/>
      </c>
      <c r="L37" s="272"/>
      <c r="M37" s="273"/>
      <c r="N37" s="273"/>
      <c r="O37" s="274"/>
      <c r="P37" s="160" t="str">
        <f>IF(I37="","",VLOOKUP(I37,data!$A$3:$AE$5468,25,FALSE))</f>
        <v/>
      </c>
      <c r="Q37" s="161" t="str">
        <f>IF(I37="","",VLOOKUP(I37,data!$A$3:$AE$5468,20,FALSE))</f>
        <v/>
      </c>
    </row>
    <row r="38" spans="1:17" s="48" customFormat="1" ht="18" customHeight="1" x14ac:dyDescent="0.2">
      <c r="A38" s="52">
        <v>19</v>
      </c>
      <c r="B38" s="270" t="str">
        <f>IF(I38="","",VLOOKUP(I38,data!$A$3:$AE$5468,19,FALSE))</f>
        <v/>
      </c>
      <c r="C38" s="271"/>
      <c r="D38" s="53" t="str">
        <f>IF(I38="","",VLOOKUP(I38,data!$A$3:$AE$5468,13,FALSE))</f>
        <v/>
      </c>
      <c r="E38" s="52" t="str">
        <f>IF(I38="","",VLOOKUP(I38,data!$A$3:$AE$5468,29,FALSE))</f>
        <v/>
      </c>
      <c r="F38" s="272"/>
      <c r="G38" s="273"/>
      <c r="H38" s="274"/>
      <c r="I38" s="42"/>
      <c r="J38" s="54" t="str">
        <f>IF(I38="","",VLOOKUP(I38,data!$A$3:$AE$5468,21,FALSE))</f>
        <v/>
      </c>
      <c r="K38" s="55" t="str">
        <f t="shared" si="0"/>
        <v/>
      </c>
      <c r="L38" s="272"/>
      <c r="M38" s="273"/>
      <c r="N38" s="273"/>
      <c r="O38" s="274"/>
      <c r="P38" s="160" t="str">
        <f>IF(I38="","",VLOOKUP(I38,data!$A$3:$AE$5468,25,FALSE))</f>
        <v/>
      </c>
      <c r="Q38" s="161" t="str">
        <f>IF(I38="","",VLOOKUP(I38,data!$A$3:$AE$5468,20,FALSE))</f>
        <v/>
      </c>
    </row>
    <row r="39" spans="1:17" s="48" customFormat="1" ht="18" customHeight="1" x14ac:dyDescent="0.2">
      <c r="A39" s="52">
        <v>20</v>
      </c>
      <c r="B39" s="270" t="str">
        <f>IF(I39="","",VLOOKUP(I39,data!$A$3:$AE$5468,19,FALSE))</f>
        <v/>
      </c>
      <c r="C39" s="271"/>
      <c r="D39" s="53" t="str">
        <f>IF(I39="","",VLOOKUP(I39,data!$A$3:$AE$5468,13,FALSE))</f>
        <v/>
      </c>
      <c r="E39" s="52" t="str">
        <f>IF(I39="","",VLOOKUP(I39,data!$A$3:$AE$5468,29,FALSE))</f>
        <v/>
      </c>
      <c r="F39" s="272"/>
      <c r="G39" s="273"/>
      <c r="H39" s="274"/>
      <c r="I39" s="42"/>
      <c r="J39" s="54" t="str">
        <f>IF(I39="","",VLOOKUP(I39,data!$A$3:$AE$5468,21,FALSE))</f>
        <v/>
      </c>
      <c r="K39" s="55" t="str">
        <f t="shared" si="0"/>
        <v/>
      </c>
      <c r="L39" s="272"/>
      <c r="M39" s="273"/>
      <c r="N39" s="273"/>
      <c r="O39" s="274"/>
      <c r="P39" s="160" t="str">
        <f>IF(I39="","",VLOOKUP(I39,data!$A$3:$AE$5468,25,FALSE))</f>
        <v/>
      </c>
      <c r="Q39" s="161" t="str">
        <f>IF(I39="","",VLOOKUP(I39,data!$A$3:$AE$5468,20,FALSE))</f>
        <v/>
      </c>
    </row>
    <row r="40" spans="1:17" s="48" customFormat="1" ht="18" hidden="1" customHeight="1" x14ac:dyDescent="0.2">
      <c r="A40" s="52">
        <v>21</v>
      </c>
      <c r="B40" s="270" t="str">
        <f>IF(I40="","",VLOOKUP(I40,data!$A$3:$AE$5468,19,FALSE))</f>
        <v/>
      </c>
      <c r="C40" s="271"/>
      <c r="D40" s="53" t="str">
        <f>IF(I40="","",VLOOKUP(I40,data!$A$3:$AE$5468,13,FALSE))</f>
        <v/>
      </c>
      <c r="E40" s="52" t="str">
        <f>IF(I40="","",VLOOKUP(I40,data!$A$3:$AE$5468,29,FALSE))</f>
        <v/>
      </c>
      <c r="F40" s="272"/>
      <c r="G40" s="273"/>
      <c r="H40" s="274"/>
      <c r="I40" s="42"/>
      <c r="J40" s="54" t="str">
        <f>IF(I40="","",VLOOKUP(I40,data!$A$3:$AE$5468,21,FALSE))</f>
        <v/>
      </c>
      <c r="K40" s="55" t="str">
        <f t="shared" si="0"/>
        <v/>
      </c>
      <c r="L40" s="272"/>
      <c r="M40" s="273"/>
      <c r="N40" s="273"/>
      <c r="O40" s="274"/>
      <c r="P40" s="160" t="str">
        <f>IF(I40="","",VLOOKUP(I40,data!$A$3:$AE$5468,25,FALSE))</f>
        <v/>
      </c>
      <c r="Q40" s="161" t="str">
        <f>IF(I40="","",VLOOKUP(I40,data!$A$3:$AE$5468,20,FALSE))</f>
        <v/>
      </c>
    </row>
    <row r="41" spans="1:17" s="48" customFormat="1" ht="18" hidden="1" customHeight="1" x14ac:dyDescent="0.2">
      <c r="A41" s="52">
        <v>22</v>
      </c>
      <c r="B41" s="270" t="str">
        <f>IF(I41="","",VLOOKUP(I41,data!$A$3:$AE$5468,19,FALSE))</f>
        <v/>
      </c>
      <c r="C41" s="271"/>
      <c r="D41" s="53" t="str">
        <f>IF(I41="","",VLOOKUP(I41,data!$A$3:$AE$5468,13,FALSE))</f>
        <v/>
      </c>
      <c r="E41" s="52" t="str">
        <f>IF(I41="","",VLOOKUP(I41,data!$A$3:$AE$5468,29,FALSE))</f>
        <v/>
      </c>
      <c r="F41" s="272"/>
      <c r="G41" s="273"/>
      <c r="H41" s="274"/>
      <c r="I41" s="42"/>
      <c r="J41" s="54" t="str">
        <f>IF(I41="","",VLOOKUP(I41,data!$A$3:$AE$5468,21,FALSE))</f>
        <v/>
      </c>
      <c r="K41" s="55" t="str">
        <f t="shared" si="0"/>
        <v/>
      </c>
      <c r="L41" s="272"/>
      <c r="M41" s="273"/>
      <c r="N41" s="273"/>
      <c r="O41" s="274"/>
      <c r="P41" s="160" t="str">
        <f>IF(I41="","",VLOOKUP(I41,data!$A$3:$AE$5468,25,FALSE))</f>
        <v/>
      </c>
      <c r="Q41" s="161" t="str">
        <f>IF(I41="","",VLOOKUP(I41,data!$A$3:$AE$5468,20,FALSE))</f>
        <v/>
      </c>
    </row>
    <row r="42" spans="1:17" s="48" customFormat="1" ht="18" hidden="1" customHeight="1" x14ac:dyDescent="0.2">
      <c r="A42" s="52">
        <v>23</v>
      </c>
      <c r="B42" s="270" t="str">
        <f>IF(I42="","",VLOOKUP(I42,data!$A$3:$AE$5468,19,FALSE))</f>
        <v/>
      </c>
      <c r="C42" s="271"/>
      <c r="D42" s="53" t="str">
        <f>IF(I42="","",VLOOKUP(I42,data!$A$3:$AE$5468,13,FALSE))</f>
        <v/>
      </c>
      <c r="E42" s="52" t="str">
        <f>IF(I42="","",VLOOKUP(I42,data!$A$3:$AE$5468,29,FALSE))</f>
        <v/>
      </c>
      <c r="F42" s="272"/>
      <c r="G42" s="273"/>
      <c r="H42" s="274"/>
      <c r="I42" s="42"/>
      <c r="J42" s="54" t="str">
        <f>IF(I42="","",VLOOKUP(I42,data!$A$3:$AE$5468,21,FALSE))</f>
        <v/>
      </c>
      <c r="K42" s="55" t="str">
        <f t="shared" si="0"/>
        <v/>
      </c>
      <c r="L42" s="272"/>
      <c r="M42" s="273"/>
      <c r="N42" s="273"/>
      <c r="O42" s="274"/>
      <c r="P42" s="160" t="str">
        <f>IF(I42="","",VLOOKUP(I42,data!$A$3:$AE$5468,25,FALSE))</f>
        <v/>
      </c>
      <c r="Q42" s="161" t="str">
        <f>IF(I42="","",VLOOKUP(I42,data!$A$3:$AE$5468,20,FALSE))</f>
        <v/>
      </c>
    </row>
    <row r="43" spans="1:17" s="48" customFormat="1" ht="18" hidden="1" customHeight="1" x14ac:dyDescent="0.2">
      <c r="A43" s="52">
        <v>24</v>
      </c>
      <c r="B43" s="270" t="str">
        <f>IF(I43="","",VLOOKUP(I43,data!$A$3:$AE$5468,19,FALSE))</f>
        <v/>
      </c>
      <c r="C43" s="271"/>
      <c r="D43" s="53" t="str">
        <f>IF(I43="","",VLOOKUP(I43,data!$A$3:$AE$5468,13,FALSE))</f>
        <v/>
      </c>
      <c r="E43" s="52" t="str">
        <f>IF(I43="","",VLOOKUP(I43,data!$A$3:$AE$5468,29,FALSE))</f>
        <v/>
      </c>
      <c r="F43" s="272"/>
      <c r="G43" s="273"/>
      <c r="H43" s="274"/>
      <c r="I43" s="42"/>
      <c r="J43" s="54" t="str">
        <f>IF(I43="","",VLOOKUP(I43,data!$A$3:$AE$5468,21,FALSE))</f>
        <v/>
      </c>
      <c r="K43" s="55" t="str">
        <f t="shared" si="0"/>
        <v/>
      </c>
      <c r="L43" s="272"/>
      <c r="M43" s="273"/>
      <c r="N43" s="273"/>
      <c r="O43" s="274"/>
      <c r="P43" s="160" t="str">
        <f>IF(I43="","",VLOOKUP(I43,data!$A$3:$AE$5468,25,FALSE))</f>
        <v/>
      </c>
      <c r="Q43" s="161" t="str">
        <f>IF(I43="","",VLOOKUP(I43,data!$A$3:$AE$5468,20,FALSE))</f>
        <v/>
      </c>
    </row>
    <row r="44" spans="1:17" s="48" customFormat="1" ht="18" hidden="1" customHeight="1" x14ac:dyDescent="0.2">
      <c r="A44" s="52">
        <v>25</v>
      </c>
      <c r="B44" s="270" t="str">
        <f>IF(I44="","",VLOOKUP(I44,data!$A$3:$AE$5468,19,FALSE))</f>
        <v/>
      </c>
      <c r="C44" s="271"/>
      <c r="D44" s="53" t="str">
        <f>IF(I44="","",VLOOKUP(I44,data!$A$3:$AE$5468,13,FALSE))</f>
        <v/>
      </c>
      <c r="E44" s="52" t="str">
        <f>IF(I44="","",VLOOKUP(I44,data!$A$3:$AE$5468,29,FALSE))</f>
        <v/>
      </c>
      <c r="F44" s="272"/>
      <c r="G44" s="273"/>
      <c r="H44" s="274"/>
      <c r="I44" s="128"/>
      <c r="J44" s="54" t="str">
        <f>IF(I44="","",VLOOKUP(I44,data!$A$3:$AE$5468,21,FALSE))</f>
        <v/>
      </c>
      <c r="K44" s="55" t="str">
        <f t="shared" si="0"/>
        <v/>
      </c>
      <c r="L44" s="272"/>
      <c r="M44" s="273"/>
      <c r="N44" s="273"/>
      <c r="O44" s="274"/>
      <c r="P44" s="160" t="str">
        <f>IF(I44="","",VLOOKUP(I44,data!$A$3:$AE$5468,25,FALSE))</f>
        <v/>
      </c>
      <c r="Q44" s="161" t="str">
        <f>IF(I44="","",VLOOKUP(I44,data!$A$3:$AE$5468,20,FALSE))</f>
        <v/>
      </c>
    </row>
    <row r="45" spans="1:17" s="48" customFormat="1" ht="18" hidden="1" customHeight="1" x14ac:dyDescent="0.2">
      <c r="A45" s="52">
        <v>26</v>
      </c>
      <c r="B45" s="270" t="str">
        <f>IF(I45="","",VLOOKUP(I45,data!$A$3:$AE$5468,19,FALSE))</f>
        <v/>
      </c>
      <c r="C45" s="271"/>
      <c r="D45" s="53" t="str">
        <f>IF(I45="","",VLOOKUP(I45,data!$A$3:$AE$5468,13,FALSE))</f>
        <v/>
      </c>
      <c r="E45" s="52" t="str">
        <f>IF(I45="","",VLOOKUP(I45,data!$A$3:$AE$5468,29,FALSE))</f>
        <v/>
      </c>
      <c r="F45" s="272"/>
      <c r="G45" s="273"/>
      <c r="H45" s="274"/>
      <c r="I45" s="128"/>
      <c r="J45" s="54" t="str">
        <f>IF(I45="","",VLOOKUP(I45,data!$A$3:$AE$5468,21,FALSE))</f>
        <v/>
      </c>
      <c r="K45" s="55" t="str">
        <f t="shared" si="0"/>
        <v/>
      </c>
      <c r="L45" s="272"/>
      <c r="M45" s="273"/>
      <c r="N45" s="273"/>
      <c r="O45" s="274"/>
      <c r="P45" s="160" t="str">
        <f>IF(I45="","",VLOOKUP(I45,data!$A$3:$AE$5468,25,FALSE))</f>
        <v/>
      </c>
      <c r="Q45" s="161" t="str">
        <f>IF(I45="","",VLOOKUP(I45,data!$A$3:$AE$5468,20,FALSE))</f>
        <v/>
      </c>
    </row>
    <row r="46" spans="1:17" s="48" customFormat="1" ht="18" hidden="1" customHeight="1" x14ac:dyDescent="0.2">
      <c r="A46" s="52">
        <v>27</v>
      </c>
      <c r="B46" s="270" t="str">
        <f>IF(I46="","",VLOOKUP(I46,data!$A$3:$AE$5468,19,FALSE))</f>
        <v/>
      </c>
      <c r="C46" s="271"/>
      <c r="D46" s="53" t="str">
        <f>IF(I46="","",VLOOKUP(I46,data!$A$3:$AE$5468,13,FALSE))</f>
        <v/>
      </c>
      <c r="E46" s="52" t="str">
        <f>IF(I46="","",VLOOKUP(I46,data!$A$3:$AE$5468,29,FALSE))</f>
        <v/>
      </c>
      <c r="F46" s="272"/>
      <c r="G46" s="273"/>
      <c r="H46" s="274"/>
      <c r="I46" s="128"/>
      <c r="J46" s="54" t="str">
        <f>IF(I46="","",VLOOKUP(I46,data!$A$3:$AE$5468,21,FALSE))</f>
        <v/>
      </c>
      <c r="K46" s="55" t="str">
        <f t="shared" si="0"/>
        <v/>
      </c>
      <c r="L46" s="272"/>
      <c r="M46" s="273"/>
      <c r="N46" s="273"/>
      <c r="O46" s="274"/>
      <c r="P46" s="160" t="str">
        <f>IF(I46="","",VLOOKUP(I46,data!$A$3:$AE$5468,25,FALSE))</f>
        <v/>
      </c>
      <c r="Q46" s="161" t="str">
        <f>IF(I46="","",VLOOKUP(I46,data!$A$3:$AE$5468,20,FALSE))</f>
        <v/>
      </c>
    </row>
    <row r="47" spans="1:17" s="48" customFormat="1" ht="18" hidden="1" customHeight="1" x14ac:dyDescent="0.2">
      <c r="A47" s="52">
        <v>28</v>
      </c>
      <c r="B47" s="270" t="str">
        <f>IF(I47="","",VLOOKUP(I47,data!$A$3:$AE$5468,19,FALSE))</f>
        <v/>
      </c>
      <c r="C47" s="271"/>
      <c r="D47" s="53" t="str">
        <f>IF(I47="","",VLOOKUP(I47,data!$A$3:$AE$5468,13,FALSE))</f>
        <v/>
      </c>
      <c r="E47" s="52" t="str">
        <f>IF(I47="","",VLOOKUP(I47,data!$A$3:$AE$5468,29,FALSE))</f>
        <v/>
      </c>
      <c r="F47" s="272"/>
      <c r="G47" s="273"/>
      <c r="H47" s="274"/>
      <c r="I47" s="128"/>
      <c r="J47" s="54" t="str">
        <f>IF(I47="","",VLOOKUP(I47,data!$A$3:$AE$5468,21,FALSE))</f>
        <v/>
      </c>
      <c r="K47" s="55" t="str">
        <f t="shared" si="0"/>
        <v/>
      </c>
      <c r="L47" s="272"/>
      <c r="M47" s="273"/>
      <c r="N47" s="273"/>
      <c r="O47" s="274"/>
      <c r="P47" s="160" t="str">
        <f>IF(I47="","",VLOOKUP(I47,data!$A$3:$AE$5468,25,FALSE))</f>
        <v/>
      </c>
      <c r="Q47" s="161" t="str">
        <f>IF(I47="","",VLOOKUP(I47,data!$A$3:$AE$5468,20,FALSE))</f>
        <v/>
      </c>
    </row>
    <row r="48" spans="1:17" s="48" customFormat="1" ht="18" hidden="1" customHeight="1" x14ac:dyDescent="0.2">
      <c r="A48" s="52">
        <v>29</v>
      </c>
      <c r="B48" s="270" t="str">
        <f>IF(I48="","",VLOOKUP(I48,data!$A$3:$AE$5468,19,FALSE))</f>
        <v/>
      </c>
      <c r="C48" s="271"/>
      <c r="D48" s="53" t="str">
        <f>IF(I48="","",VLOOKUP(I48,data!$A$3:$AE$5468,13,FALSE))</f>
        <v/>
      </c>
      <c r="E48" s="52" t="str">
        <f>IF(I48="","",VLOOKUP(I48,data!$A$3:$AE$5468,29,FALSE))</f>
        <v/>
      </c>
      <c r="F48" s="272"/>
      <c r="G48" s="273"/>
      <c r="H48" s="274"/>
      <c r="I48" s="128"/>
      <c r="J48" s="54" t="str">
        <f>IF(I48="","",VLOOKUP(I48,data!$A$3:$AE$5468,21,FALSE))</f>
        <v/>
      </c>
      <c r="K48" s="55" t="str">
        <f t="shared" si="0"/>
        <v/>
      </c>
      <c r="L48" s="272"/>
      <c r="M48" s="273"/>
      <c r="N48" s="273"/>
      <c r="O48" s="274"/>
      <c r="P48" s="160" t="str">
        <f>IF(I48="","",VLOOKUP(I48,data!$A$3:$AE$5468,25,FALSE))</f>
        <v/>
      </c>
      <c r="Q48" s="161" t="str">
        <f>IF(I48="","",VLOOKUP(I48,data!$A$3:$AE$5468,20,FALSE))</f>
        <v/>
      </c>
    </row>
    <row r="49" spans="1:17" s="48" customFormat="1" ht="18" hidden="1" customHeight="1" x14ac:dyDescent="0.2">
      <c r="A49" s="52">
        <v>30</v>
      </c>
      <c r="B49" s="270" t="str">
        <f>IF(I49="","",VLOOKUP(I49,data!$A$3:$AE$5468,19,FALSE))</f>
        <v/>
      </c>
      <c r="C49" s="271"/>
      <c r="D49" s="53" t="str">
        <f>IF(I49="","",VLOOKUP(I49,data!$A$3:$AE$5468,13,FALSE))</f>
        <v/>
      </c>
      <c r="E49" s="52" t="str">
        <f>IF(I49="","",VLOOKUP(I49,data!$A$3:$AE$5468,29,FALSE))</f>
        <v/>
      </c>
      <c r="F49" s="272"/>
      <c r="G49" s="273"/>
      <c r="H49" s="274"/>
      <c r="I49" s="128"/>
      <c r="J49" s="54" t="str">
        <f>IF(I49="","",VLOOKUP(I49,data!$A$3:$AE$5468,21,FALSE))</f>
        <v/>
      </c>
      <c r="K49" s="55" t="str">
        <f t="shared" si="0"/>
        <v/>
      </c>
      <c r="L49" s="272"/>
      <c r="M49" s="273"/>
      <c r="N49" s="273"/>
      <c r="O49" s="274"/>
      <c r="P49" s="160" t="str">
        <f>IF(I49="","",VLOOKUP(I49,data!$A$3:$AE$5468,25,FALSE))</f>
        <v/>
      </c>
      <c r="Q49" s="161" t="str">
        <f>IF(I49="","",VLOOKUP(I49,data!$A$3:$AE$5468,20,FALSE))</f>
        <v/>
      </c>
    </row>
    <row r="50" spans="1:17" s="48" customFormat="1" ht="18" hidden="1" customHeight="1" x14ac:dyDescent="0.2">
      <c r="A50" s="52">
        <v>31</v>
      </c>
      <c r="B50" s="270" t="str">
        <f>IF(I50="","",VLOOKUP(I50,data!$A$3:$AE$5468,19,FALSE))</f>
        <v/>
      </c>
      <c r="C50" s="271"/>
      <c r="D50" s="53" t="str">
        <f>IF(I50="","",VLOOKUP(I50,data!$A$3:$AE$5468,13,FALSE))</f>
        <v/>
      </c>
      <c r="E50" s="52" t="str">
        <f>IF(I50="","",VLOOKUP(I50,data!$A$3:$AE$5468,29,FALSE))</f>
        <v/>
      </c>
      <c r="F50" s="272"/>
      <c r="G50" s="273"/>
      <c r="H50" s="274"/>
      <c r="I50" s="128"/>
      <c r="J50" s="54" t="str">
        <f>IF(I50="","",VLOOKUP(I50,data!$A$3:$AE$5468,21,FALSE))</f>
        <v/>
      </c>
      <c r="K50" s="55" t="str">
        <f t="shared" si="0"/>
        <v/>
      </c>
      <c r="L50" s="272"/>
      <c r="M50" s="273"/>
      <c r="N50" s="273"/>
      <c r="O50" s="274"/>
      <c r="P50" s="160" t="str">
        <f>IF(I50="","",VLOOKUP(I50,data!$A$3:$AE$5468,25,FALSE))</f>
        <v/>
      </c>
      <c r="Q50" s="161" t="str">
        <f>IF(I50="","",VLOOKUP(I50,data!$A$3:$AE$5468,20,FALSE))</f>
        <v/>
      </c>
    </row>
    <row r="51" spans="1:17" s="48" customFormat="1" ht="18" hidden="1" customHeight="1" x14ac:dyDescent="0.2">
      <c r="A51" s="52">
        <v>32</v>
      </c>
      <c r="B51" s="270" t="str">
        <f>IF(I51="","",VLOOKUP(I51,data!$A$3:$AE$5468,19,FALSE))</f>
        <v/>
      </c>
      <c r="C51" s="271"/>
      <c r="D51" s="53" t="str">
        <f>IF(I51="","",VLOOKUP(I51,data!$A$3:$AE$5468,13,FALSE))</f>
        <v/>
      </c>
      <c r="E51" s="52" t="str">
        <f>IF(I51="","",VLOOKUP(I51,data!$A$3:$AE$5468,29,FALSE))</f>
        <v/>
      </c>
      <c r="F51" s="272"/>
      <c r="G51" s="273"/>
      <c r="H51" s="274"/>
      <c r="I51" s="128"/>
      <c r="J51" s="54" t="str">
        <f>IF(I51="","",VLOOKUP(I51,data!$A$3:$AE$5468,21,FALSE))</f>
        <v/>
      </c>
      <c r="K51" s="55" t="str">
        <f t="shared" si="0"/>
        <v/>
      </c>
      <c r="L51" s="272"/>
      <c r="M51" s="273"/>
      <c r="N51" s="273"/>
      <c r="O51" s="274"/>
      <c r="P51" s="160" t="str">
        <f>IF(I51="","",VLOOKUP(I51,data!$A$3:$AE$5468,25,FALSE))</f>
        <v/>
      </c>
      <c r="Q51" s="161" t="str">
        <f>IF(I51="","",VLOOKUP(I51,data!$A$3:$AE$5468,20,FALSE))</f>
        <v/>
      </c>
    </row>
    <row r="52" spans="1:17" s="48" customFormat="1" ht="18" hidden="1" customHeight="1" x14ac:dyDescent="0.2">
      <c r="A52" s="52">
        <v>33</v>
      </c>
      <c r="B52" s="270" t="str">
        <f>IF(I52="","",VLOOKUP(I52,data!$A$3:$AE$5468,19,FALSE))</f>
        <v/>
      </c>
      <c r="C52" s="271"/>
      <c r="D52" s="53" t="str">
        <f>IF(I52="","",VLOOKUP(I52,data!$A$3:$AE$5468,13,FALSE))</f>
        <v/>
      </c>
      <c r="E52" s="52" t="str">
        <f>IF(I52="","",VLOOKUP(I52,data!$A$3:$AE$5468,29,FALSE))</f>
        <v/>
      </c>
      <c r="F52" s="272"/>
      <c r="G52" s="273"/>
      <c r="H52" s="274"/>
      <c r="I52" s="128"/>
      <c r="J52" s="54" t="str">
        <f>IF(I52="","",VLOOKUP(I52,data!$A$3:$AE$5468,21,FALSE))</f>
        <v/>
      </c>
      <c r="K52" s="55" t="str">
        <f t="shared" si="0"/>
        <v/>
      </c>
      <c r="L52" s="272"/>
      <c r="M52" s="273"/>
      <c r="N52" s="273"/>
      <c r="O52" s="274"/>
      <c r="P52" s="160" t="str">
        <f>IF(I52="","",VLOOKUP(I52,data!$A$3:$AE$5468,25,FALSE))</f>
        <v/>
      </c>
      <c r="Q52" s="161" t="str">
        <f>IF(I52="","",VLOOKUP(I52,data!$A$3:$AE$5468,20,FALSE))</f>
        <v/>
      </c>
    </row>
    <row r="53" spans="1:17" s="48" customFormat="1" ht="18" hidden="1" customHeight="1" x14ac:dyDescent="0.2">
      <c r="A53" s="52">
        <v>34</v>
      </c>
      <c r="B53" s="270" t="str">
        <f>IF(I53="","",VLOOKUP(I53,data!$A$3:$AE$5468,19,FALSE))</f>
        <v/>
      </c>
      <c r="C53" s="271"/>
      <c r="D53" s="53" t="str">
        <f>IF(I53="","",VLOOKUP(I53,data!$A$3:$AE$5468,13,FALSE))</f>
        <v/>
      </c>
      <c r="E53" s="52" t="str">
        <f>IF(I53="","",VLOOKUP(I53,data!$A$3:$AE$5468,29,FALSE))</f>
        <v/>
      </c>
      <c r="F53" s="272"/>
      <c r="G53" s="273"/>
      <c r="H53" s="274"/>
      <c r="I53" s="128"/>
      <c r="J53" s="54" t="str">
        <f>IF(I53="","",VLOOKUP(I53,data!$A$3:$AE$5468,21,FALSE))</f>
        <v/>
      </c>
      <c r="K53" s="55" t="str">
        <f t="shared" si="0"/>
        <v/>
      </c>
      <c r="L53" s="272"/>
      <c r="M53" s="273"/>
      <c r="N53" s="273"/>
      <c r="O53" s="274"/>
      <c r="P53" s="160" t="str">
        <f>IF(I53="","",VLOOKUP(I53,data!$A$3:$AE$5468,25,FALSE))</f>
        <v/>
      </c>
      <c r="Q53" s="161" t="str">
        <f>IF(I53="","",VLOOKUP(I53,data!$A$3:$AE$5468,20,FALSE))</f>
        <v/>
      </c>
    </row>
    <row r="54" spans="1:17" s="48" customFormat="1" ht="18" hidden="1" customHeight="1" x14ac:dyDescent="0.2">
      <c r="A54" s="52">
        <v>35</v>
      </c>
      <c r="B54" s="270" t="str">
        <f>IF(I54="","",VLOOKUP(I54,data!$A$3:$AE$5468,19,FALSE))</f>
        <v/>
      </c>
      <c r="C54" s="271"/>
      <c r="D54" s="53" t="str">
        <f>IF(I54="","",VLOOKUP(I54,data!$A$3:$AE$5468,13,FALSE))</f>
        <v/>
      </c>
      <c r="E54" s="52" t="str">
        <f>IF(I54="","",VLOOKUP(I54,data!$A$3:$AE$5468,29,FALSE))</f>
        <v/>
      </c>
      <c r="F54" s="272"/>
      <c r="G54" s="273"/>
      <c r="H54" s="274"/>
      <c r="I54" s="128"/>
      <c r="J54" s="54" t="str">
        <f>IF(I54="","",VLOOKUP(I54,data!$A$3:$AE$5468,21,FALSE))</f>
        <v/>
      </c>
      <c r="K54" s="55" t="str">
        <f t="shared" si="0"/>
        <v/>
      </c>
      <c r="L54" s="272"/>
      <c r="M54" s="273"/>
      <c r="N54" s="273"/>
      <c r="O54" s="274"/>
      <c r="P54" s="160" t="str">
        <f>IF(I54="","",VLOOKUP(I54,data!$A$3:$AE$5468,25,FALSE))</f>
        <v/>
      </c>
      <c r="Q54" s="161" t="str">
        <f>IF(I54="","",VLOOKUP(I54,data!$A$3:$AE$5468,20,FALSE))</f>
        <v/>
      </c>
    </row>
    <row r="55" spans="1:17" s="48" customFormat="1" ht="18" hidden="1" customHeight="1" x14ac:dyDescent="0.2">
      <c r="A55" s="52">
        <v>36</v>
      </c>
      <c r="B55" s="270" t="str">
        <f>IF(I55="","",VLOOKUP(I55,data!$A$3:$AE$5468,19,FALSE))</f>
        <v/>
      </c>
      <c r="C55" s="271"/>
      <c r="D55" s="53" t="str">
        <f>IF(I55="","",VLOOKUP(I55,data!$A$3:$AE$5468,13,FALSE))</f>
        <v/>
      </c>
      <c r="E55" s="52" t="str">
        <f>IF(I55="","",VLOOKUP(I55,data!$A$3:$AE$5468,29,FALSE))</f>
        <v/>
      </c>
      <c r="F55" s="272"/>
      <c r="G55" s="273"/>
      <c r="H55" s="274"/>
      <c r="I55" s="128"/>
      <c r="J55" s="54" t="str">
        <f>IF(I55="","",VLOOKUP(I55,data!$A$3:$AE$5468,21,FALSE))</f>
        <v/>
      </c>
      <c r="K55" s="55" t="str">
        <f t="shared" si="0"/>
        <v/>
      </c>
      <c r="L55" s="272"/>
      <c r="M55" s="273"/>
      <c r="N55" s="273"/>
      <c r="O55" s="274"/>
      <c r="P55" s="160" t="str">
        <f>IF(I55="","",VLOOKUP(I55,data!$A$3:$AE$5468,25,FALSE))</f>
        <v/>
      </c>
      <c r="Q55" s="161" t="str">
        <f>IF(I55="","",VLOOKUP(I55,data!$A$3:$AE$5468,20,FALSE))</f>
        <v/>
      </c>
    </row>
    <row r="56" spans="1:17" s="48" customFormat="1" ht="18" hidden="1" customHeight="1" x14ac:dyDescent="0.2">
      <c r="A56" s="52">
        <v>37</v>
      </c>
      <c r="B56" s="270" t="str">
        <f>IF(I56="","",VLOOKUP(I56,data!$A$3:$AE$5468,19,FALSE))</f>
        <v/>
      </c>
      <c r="C56" s="271"/>
      <c r="D56" s="53" t="str">
        <f>IF(I56="","",VLOOKUP(I56,data!$A$3:$AE$5468,13,FALSE))</f>
        <v/>
      </c>
      <c r="E56" s="52" t="str">
        <f>IF(I56="","",VLOOKUP(I56,data!$A$3:$AE$5468,29,FALSE))</f>
        <v/>
      </c>
      <c r="F56" s="272"/>
      <c r="G56" s="273"/>
      <c r="H56" s="274"/>
      <c r="I56" s="128"/>
      <c r="J56" s="54" t="str">
        <f>IF(I56="","",VLOOKUP(I56,data!$A$3:$AE$5468,21,FALSE))</f>
        <v/>
      </c>
      <c r="K56" s="55" t="str">
        <f t="shared" si="0"/>
        <v/>
      </c>
      <c r="L56" s="272"/>
      <c r="M56" s="273"/>
      <c r="N56" s="273"/>
      <c r="O56" s="274"/>
      <c r="P56" s="160" t="str">
        <f>IF(I56="","",VLOOKUP(I56,data!$A$3:$AE$5468,25,FALSE))</f>
        <v/>
      </c>
      <c r="Q56" s="161" t="str">
        <f>IF(I56="","",VLOOKUP(I56,data!$A$3:$AE$5468,20,FALSE))</f>
        <v/>
      </c>
    </row>
    <row r="57" spans="1:17" s="48" customFormat="1" ht="18" hidden="1" customHeight="1" x14ac:dyDescent="0.2">
      <c r="A57" s="52">
        <v>38</v>
      </c>
      <c r="B57" s="270" t="str">
        <f>IF(I57="","",VLOOKUP(I57,data!$A$3:$AE$5468,19,FALSE))</f>
        <v/>
      </c>
      <c r="C57" s="271"/>
      <c r="D57" s="53" t="str">
        <f>IF(I57="","",VLOOKUP(I57,data!$A$3:$AE$5468,13,FALSE))</f>
        <v/>
      </c>
      <c r="E57" s="52" t="str">
        <f>IF(I57="","",VLOOKUP(I57,data!$A$3:$AE$5468,29,FALSE))</f>
        <v/>
      </c>
      <c r="F57" s="272"/>
      <c r="G57" s="273"/>
      <c r="H57" s="274"/>
      <c r="I57" s="128"/>
      <c r="J57" s="54" t="str">
        <f>IF(I57="","",VLOOKUP(I57,data!$A$3:$AE$5468,21,FALSE))</f>
        <v/>
      </c>
      <c r="K57" s="55" t="str">
        <f t="shared" si="0"/>
        <v/>
      </c>
      <c r="L57" s="272"/>
      <c r="M57" s="273"/>
      <c r="N57" s="273"/>
      <c r="O57" s="274"/>
      <c r="P57" s="160" t="str">
        <f>IF(I57="","",VLOOKUP(I57,data!$A$3:$AE$5468,25,FALSE))</f>
        <v/>
      </c>
      <c r="Q57" s="161" t="str">
        <f>IF(I57="","",VLOOKUP(I57,data!$A$3:$AE$5468,20,FALSE))</f>
        <v/>
      </c>
    </row>
    <row r="58" spans="1:17" s="48" customFormat="1" ht="18" hidden="1" customHeight="1" x14ac:dyDescent="0.2">
      <c r="A58" s="52">
        <v>39</v>
      </c>
      <c r="B58" s="270" t="str">
        <f>IF(I58="","",VLOOKUP(I58,data!$A$3:$AE$5468,19,FALSE))</f>
        <v/>
      </c>
      <c r="C58" s="271"/>
      <c r="D58" s="53" t="str">
        <f>IF(I58="","",VLOOKUP(I58,data!$A$3:$AE$5468,13,FALSE))</f>
        <v/>
      </c>
      <c r="E58" s="52" t="str">
        <f>IF(I58="","",VLOOKUP(I58,data!$A$3:$AE$5468,29,FALSE))</f>
        <v/>
      </c>
      <c r="F58" s="272"/>
      <c r="G58" s="273"/>
      <c r="H58" s="274"/>
      <c r="I58" s="128"/>
      <c r="J58" s="54" t="str">
        <f>IF(I58="","",VLOOKUP(I58,data!$A$3:$AE$5468,21,FALSE))</f>
        <v/>
      </c>
      <c r="K58" s="55" t="str">
        <f t="shared" si="0"/>
        <v/>
      </c>
      <c r="L58" s="272"/>
      <c r="M58" s="273"/>
      <c r="N58" s="273"/>
      <c r="O58" s="274"/>
      <c r="P58" s="160" t="str">
        <f>IF(I58="","",VLOOKUP(I58,data!$A$3:$AE$5468,25,FALSE))</f>
        <v/>
      </c>
      <c r="Q58" s="161" t="str">
        <f>IF(I58="","",VLOOKUP(I58,data!$A$3:$AE$5468,20,FALSE))</f>
        <v/>
      </c>
    </row>
    <row r="59" spans="1:17" s="48" customFormat="1" ht="18" hidden="1" customHeight="1" x14ac:dyDescent="0.2">
      <c r="A59" s="52">
        <v>40</v>
      </c>
      <c r="B59" s="270" t="str">
        <f>IF(I59="","",VLOOKUP(I59,data!$A$3:$AE$5468,19,FALSE))</f>
        <v/>
      </c>
      <c r="C59" s="271"/>
      <c r="D59" s="53" t="str">
        <f>IF(I59="","",VLOOKUP(I59,data!$A$3:$AE$5468,13,FALSE))</f>
        <v/>
      </c>
      <c r="E59" s="52" t="str">
        <f>IF(I59="","",VLOOKUP(I59,data!$A$3:$AE$5468,29,FALSE))</f>
        <v/>
      </c>
      <c r="F59" s="272"/>
      <c r="G59" s="273"/>
      <c r="H59" s="274"/>
      <c r="I59" s="128"/>
      <c r="J59" s="54" t="str">
        <f>IF(I59="","",VLOOKUP(I59,data!$A$3:$AE$5468,21,FALSE))</f>
        <v/>
      </c>
      <c r="K59" s="55" t="str">
        <f t="shared" si="0"/>
        <v/>
      </c>
      <c r="L59" s="272"/>
      <c r="M59" s="273"/>
      <c r="N59" s="273"/>
      <c r="O59" s="274"/>
      <c r="P59" s="160" t="str">
        <f>IF(I59="","",VLOOKUP(I59,data!$A$3:$AE$5468,25,FALSE))</f>
        <v/>
      </c>
      <c r="Q59" s="161" t="str">
        <f>IF(I59="","",VLOOKUP(I59,data!$A$3:$AE$5468,20,FALSE))</f>
        <v/>
      </c>
    </row>
    <row r="60" spans="1:17" s="48" customFormat="1" ht="18" hidden="1" customHeight="1" x14ac:dyDescent="0.2">
      <c r="A60" s="52">
        <v>41</v>
      </c>
      <c r="B60" s="270" t="str">
        <f>IF(I60="","",VLOOKUP(I60,data!$A$3:$AE$5468,19,FALSE))</f>
        <v/>
      </c>
      <c r="C60" s="271"/>
      <c r="D60" s="53" t="str">
        <f>IF(I60="","",VLOOKUP(I60,data!$A$3:$AE$5468,13,FALSE))</f>
        <v/>
      </c>
      <c r="E60" s="52" t="str">
        <f>IF(I60="","",VLOOKUP(I60,data!$A$3:$AE$5468,29,FALSE))</f>
        <v/>
      </c>
      <c r="F60" s="272"/>
      <c r="G60" s="273"/>
      <c r="H60" s="274"/>
      <c r="I60" s="128"/>
      <c r="J60" s="54" t="str">
        <f>IF(I60="","",VLOOKUP(I60,data!$A$3:$AE$5468,21,FALSE))</f>
        <v/>
      </c>
      <c r="K60" s="55" t="str">
        <f t="shared" si="0"/>
        <v/>
      </c>
      <c r="L60" s="272"/>
      <c r="M60" s="273"/>
      <c r="N60" s="273"/>
      <c r="O60" s="274"/>
      <c r="P60" s="160" t="str">
        <f>IF(I60="","",VLOOKUP(I60,data!$A$3:$AE$5468,25,FALSE))</f>
        <v/>
      </c>
      <c r="Q60" s="161" t="str">
        <f>IF(I60="","",VLOOKUP(I60,data!$A$3:$AE$5468,20,FALSE))</f>
        <v/>
      </c>
    </row>
    <row r="61" spans="1:17" s="48" customFormat="1" ht="18" hidden="1" customHeight="1" x14ac:dyDescent="0.2">
      <c r="A61" s="52">
        <v>42</v>
      </c>
      <c r="B61" s="270" t="str">
        <f>IF(I61="","",VLOOKUP(I61,data!$A$3:$AE$5468,19,FALSE))</f>
        <v/>
      </c>
      <c r="C61" s="271"/>
      <c r="D61" s="53" t="str">
        <f>IF(I61="","",VLOOKUP(I61,data!$A$3:$AE$5468,13,FALSE))</f>
        <v/>
      </c>
      <c r="E61" s="52" t="str">
        <f>IF(I61="","",VLOOKUP(I61,data!$A$3:$AE$5468,29,FALSE))</f>
        <v/>
      </c>
      <c r="F61" s="272"/>
      <c r="G61" s="273"/>
      <c r="H61" s="274"/>
      <c r="I61" s="128"/>
      <c r="J61" s="54" t="str">
        <f>IF(I61="","",VLOOKUP(I61,data!$A$3:$AE$5468,21,FALSE))</f>
        <v/>
      </c>
      <c r="K61" s="55" t="str">
        <f t="shared" si="0"/>
        <v/>
      </c>
      <c r="L61" s="272"/>
      <c r="M61" s="273"/>
      <c r="N61" s="273"/>
      <c r="O61" s="274"/>
      <c r="P61" s="160" t="str">
        <f>IF(I61="","",VLOOKUP(I61,data!$A$3:$AE$5468,25,FALSE))</f>
        <v/>
      </c>
      <c r="Q61" s="161" t="str">
        <f>IF(I61="","",VLOOKUP(I61,data!$A$3:$AE$5468,20,FALSE))</f>
        <v/>
      </c>
    </row>
    <row r="62" spans="1:17" s="48" customFormat="1" ht="18" hidden="1" customHeight="1" x14ac:dyDescent="0.2">
      <c r="A62" s="52">
        <v>43</v>
      </c>
      <c r="B62" s="270" t="str">
        <f>IF(I62="","",VLOOKUP(I62,data!$A$3:$AE$5468,19,FALSE))</f>
        <v/>
      </c>
      <c r="C62" s="271"/>
      <c r="D62" s="53" t="str">
        <f>IF(I62="","",VLOOKUP(I62,data!$A$3:$AE$5468,13,FALSE))</f>
        <v/>
      </c>
      <c r="E62" s="52" t="str">
        <f>IF(I62="","",VLOOKUP(I62,data!$A$3:$AE$5468,29,FALSE))</f>
        <v/>
      </c>
      <c r="F62" s="272"/>
      <c r="G62" s="273"/>
      <c r="H62" s="274"/>
      <c r="I62" s="128"/>
      <c r="J62" s="54" t="str">
        <f>IF(I62="","",VLOOKUP(I62,data!$A$3:$AE$5468,21,FALSE))</f>
        <v/>
      </c>
      <c r="K62" s="55" t="str">
        <f t="shared" si="0"/>
        <v/>
      </c>
      <c r="L62" s="272"/>
      <c r="M62" s="273"/>
      <c r="N62" s="273"/>
      <c r="O62" s="274"/>
      <c r="P62" s="160" t="str">
        <f>IF(I62="","",VLOOKUP(I62,data!$A$3:$AE$5468,25,FALSE))</f>
        <v/>
      </c>
      <c r="Q62" s="161" t="str">
        <f>IF(I62="","",VLOOKUP(I62,data!$A$3:$AE$5468,20,FALSE))</f>
        <v/>
      </c>
    </row>
    <row r="63" spans="1:17" s="48" customFormat="1" ht="18" hidden="1" customHeight="1" x14ac:dyDescent="0.2">
      <c r="A63" s="52">
        <v>44</v>
      </c>
      <c r="B63" s="270" t="str">
        <f>IF(I63="","",VLOOKUP(I63,data!$A$3:$AE$5468,19,FALSE))</f>
        <v/>
      </c>
      <c r="C63" s="271"/>
      <c r="D63" s="53" t="str">
        <f>IF(I63="","",VLOOKUP(I63,data!$A$3:$AE$5468,13,FALSE))</f>
        <v/>
      </c>
      <c r="E63" s="52" t="str">
        <f>IF(I63="","",VLOOKUP(I63,data!$A$3:$AE$5468,29,FALSE))</f>
        <v/>
      </c>
      <c r="F63" s="272"/>
      <c r="G63" s="273"/>
      <c r="H63" s="274"/>
      <c r="I63" s="128"/>
      <c r="J63" s="54" t="str">
        <f>IF(I63="","",VLOOKUP(I63,data!$A$3:$AE$5468,21,FALSE))</f>
        <v/>
      </c>
      <c r="K63" s="55" t="str">
        <f t="shared" si="0"/>
        <v/>
      </c>
      <c r="L63" s="272"/>
      <c r="M63" s="273"/>
      <c r="N63" s="273"/>
      <c r="O63" s="274"/>
      <c r="P63" s="160" t="str">
        <f>IF(I63="","",VLOOKUP(I63,data!$A$3:$AE$5468,25,FALSE))</f>
        <v/>
      </c>
      <c r="Q63" s="161" t="str">
        <f>IF(I63="","",VLOOKUP(I63,data!$A$3:$AE$5468,20,FALSE))</f>
        <v/>
      </c>
    </row>
    <row r="64" spans="1:17" s="48" customFormat="1" ht="18" hidden="1" customHeight="1" x14ac:dyDescent="0.2">
      <c r="A64" s="52">
        <v>45</v>
      </c>
      <c r="B64" s="270" t="str">
        <f>IF(I64="","",VLOOKUP(I64,data!$A$3:$AE$5468,19,FALSE))</f>
        <v/>
      </c>
      <c r="C64" s="271"/>
      <c r="D64" s="53" t="str">
        <f>IF(I64="","",VLOOKUP(I64,data!$A$3:$AE$5468,13,FALSE))</f>
        <v/>
      </c>
      <c r="E64" s="52" t="str">
        <f>IF(I64="","",VLOOKUP(I64,data!$A$3:$AE$5468,29,FALSE))</f>
        <v/>
      </c>
      <c r="F64" s="272"/>
      <c r="G64" s="273"/>
      <c r="H64" s="274"/>
      <c r="I64" s="128"/>
      <c r="J64" s="54" t="str">
        <f>IF(I64="","",VLOOKUP(I64,data!$A$3:$AE$5468,21,FALSE))</f>
        <v/>
      </c>
      <c r="K64" s="55" t="str">
        <f t="shared" si="0"/>
        <v/>
      </c>
      <c r="L64" s="272"/>
      <c r="M64" s="273"/>
      <c r="N64" s="273"/>
      <c r="O64" s="274"/>
      <c r="P64" s="160" t="str">
        <f>IF(I64="","",VLOOKUP(I64,data!$A$3:$AE$5468,25,FALSE))</f>
        <v/>
      </c>
      <c r="Q64" s="161" t="str">
        <f>IF(I64="","",VLOOKUP(I64,data!$A$3:$AE$5468,20,FALSE))</f>
        <v/>
      </c>
    </row>
    <row r="65" spans="1:17" s="48" customFormat="1" ht="18" hidden="1" customHeight="1" x14ac:dyDescent="0.2">
      <c r="A65" s="52">
        <v>46</v>
      </c>
      <c r="B65" s="270" t="str">
        <f>IF(I65="","",VLOOKUP(I65,data!$A$3:$AE$5468,19,FALSE))</f>
        <v/>
      </c>
      <c r="C65" s="271"/>
      <c r="D65" s="53" t="str">
        <f>IF(I65="","",VLOOKUP(I65,data!$A$3:$AE$5468,13,FALSE))</f>
        <v/>
      </c>
      <c r="E65" s="52" t="str">
        <f>IF(I65="","",VLOOKUP(I65,data!$A$3:$AE$5468,29,FALSE))</f>
        <v/>
      </c>
      <c r="F65" s="272"/>
      <c r="G65" s="273"/>
      <c r="H65" s="274"/>
      <c r="I65" s="128"/>
      <c r="J65" s="54" t="str">
        <f>IF(I65="","",VLOOKUP(I65,data!$A$3:$AE$5468,21,FALSE))</f>
        <v/>
      </c>
      <c r="K65" s="55" t="str">
        <f t="shared" si="0"/>
        <v/>
      </c>
      <c r="L65" s="272"/>
      <c r="M65" s="273"/>
      <c r="N65" s="273"/>
      <c r="O65" s="274"/>
      <c r="P65" s="160" t="str">
        <f>IF(I65="","",VLOOKUP(I65,data!$A$3:$AE$5468,25,FALSE))</f>
        <v/>
      </c>
      <c r="Q65" s="161" t="str">
        <f>IF(I65="","",VLOOKUP(I65,data!$A$3:$AE$5468,20,FALSE))</f>
        <v/>
      </c>
    </row>
    <row r="66" spans="1:17" s="48" customFormat="1" ht="18" hidden="1" customHeight="1" x14ac:dyDescent="0.2">
      <c r="A66" s="52">
        <v>47</v>
      </c>
      <c r="B66" s="270" t="str">
        <f>IF(I66="","",VLOOKUP(I66,data!$A$3:$AE$5468,19,FALSE))</f>
        <v/>
      </c>
      <c r="C66" s="271"/>
      <c r="D66" s="53" t="str">
        <f>IF(I66="","",VLOOKUP(I66,data!$A$3:$AE$5468,13,FALSE))</f>
        <v/>
      </c>
      <c r="E66" s="52" t="str">
        <f>IF(I66="","",VLOOKUP(I66,data!$A$3:$AE$5468,29,FALSE))</f>
        <v/>
      </c>
      <c r="F66" s="272"/>
      <c r="G66" s="273"/>
      <c r="H66" s="274"/>
      <c r="I66" s="128"/>
      <c r="J66" s="54" t="str">
        <f>IF(I66="","",VLOOKUP(I66,data!$A$3:$AE$5468,21,FALSE))</f>
        <v/>
      </c>
      <c r="K66" s="55" t="str">
        <f t="shared" si="0"/>
        <v/>
      </c>
      <c r="L66" s="272"/>
      <c r="M66" s="273"/>
      <c r="N66" s="273"/>
      <c r="O66" s="274"/>
      <c r="P66" s="160" t="str">
        <f>IF(I66="","",VLOOKUP(I66,data!$A$3:$AE$5468,25,FALSE))</f>
        <v/>
      </c>
      <c r="Q66" s="161" t="str">
        <f>IF(I66="","",VLOOKUP(I66,data!$A$3:$AE$5468,20,FALSE))</f>
        <v/>
      </c>
    </row>
    <row r="67" spans="1:17" s="48" customFormat="1" ht="18" hidden="1" customHeight="1" x14ac:dyDescent="0.2">
      <c r="A67" s="52">
        <v>48</v>
      </c>
      <c r="B67" s="270" t="str">
        <f>IF(I67="","",VLOOKUP(I67,data!$A$3:$AE$5468,19,FALSE))</f>
        <v/>
      </c>
      <c r="C67" s="271"/>
      <c r="D67" s="53" t="str">
        <f>IF(I67="","",VLOOKUP(I67,data!$A$3:$AE$5468,13,FALSE))</f>
        <v/>
      </c>
      <c r="E67" s="52" t="str">
        <f>IF(I67="","",VLOOKUP(I67,data!$A$3:$AE$5468,29,FALSE))</f>
        <v/>
      </c>
      <c r="F67" s="272"/>
      <c r="G67" s="273"/>
      <c r="H67" s="274"/>
      <c r="I67" s="128"/>
      <c r="J67" s="54" t="str">
        <f>IF(I67="","",VLOOKUP(I67,data!$A$3:$AE$5468,21,FALSE))</f>
        <v/>
      </c>
      <c r="K67" s="55" t="str">
        <f t="shared" si="0"/>
        <v/>
      </c>
      <c r="L67" s="272"/>
      <c r="M67" s="273"/>
      <c r="N67" s="273"/>
      <c r="O67" s="274"/>
      <c r="P67" s="160" t="str">
        <f>IF(I67="","",VLOOKUP(I67,data!$A$3:$AE$5468,25,FALSE))</f>
        <v/>
      </c>
      <c r="Q67" s="161" t="str">
        <f>IF(I67="","",VLOOKUP(I67,data!$A$3:$AE$5468,20,FALSE))</f>
        <v/>
      </c>
    </row>
    <row r="68" spans="1:17" s="48" customFormat="1" ht="18" hidden="1" customHeight="1" x14ac:dyDescent="0.2">
      <c r="A68" s="52">
        <v>49</v>
      </c>
      <c r="B68" s="270" t="str">
        <f>IF(I68="","",VLOOKUP(I68,data!$A$3:$AE$5468,19,FALSE))</f>
        <v/>
      </c>
      <c r="C68" s="271"/>
      <c r="D68" s="53" t="str">
        <f>IF(I68="","",VLOOKUP(I68,data!$A$3:$AE$5468,13,FALSE))</f>
        <v/>
      </c>
      <c r="E68" s="52" t="str">
        <f>IF(I68="","",VLOOKUP(I68,data!$A$3:$AE$5468,29,FALSE))</f>
        <v/>
      </c>
      <c r="F68" s="272"/>
      <c r="G68" s="273"/>
      <c r="H68" s="274"/>
      <c r="I68" s="128"/>
      <c r="J68" s="54" t="str">
        <f>IF(I68="","",VLOOKUP(I68,data!$A$3:$AE$5468,21,FALSE))</f>
        <v/>
      </c>
      <c r="K68" s="55" t="str">
        <f t="shared" si="0"/>
        <v/>
      </c>
      <c r="L68" s="272"/>
      <c r="M68" s="273"/>
      <c r="N68" s="273"/>
      <c r="O68" s="274"/>
      <c r="P68" s="160" t="str">
        <f>IF(I68="","",VLOOKUP(I68,data!$A$3:$AE$5468,25,FALSE))</f>
        <v/>
      </c>
      <c r="Q68" s="161" t="str">
        <f>IF(I68="","",VLOOKUP(I68,data!$A$3:$AE$5468,20,FALSE))</f>
        <v/>
      </c>
    </row>
    <row r="69" spans="1:17" s="48" customFormat="1" ht="18" hidden="1" customHeight="1" x14ac:dyDescent="0.2">
      <c r="A69" s="52">
        <v>50</v>
      </c>
      <c r="B69" s="270" t="str">
        <f>IF(I69="","",VLOOKUP(I69,data!$A$3:$AE$5468,19,FALSE))</f>
        <v/>
      </c>
      <c r="C69" s="271"/>
      <c r="D69" s="53" t="str">
        <f>IF(I69="","",VLOOKUP(I69,data!$A$3:$AE$5468,13,FALSE))</f>
        <v/>
      </c>
      <c r="E69" s="52" t="str">
        <f>IF(I69="","",VLOOKUP(I69,data!$A$3:$AE$5468,29,FALSE))</f>
        <v/>
      </c>
      <c r="F69" s="272"/>
      <c r="G69" s="273"/>
      <c r="H69" s="274"/>
      <c r="I69" s="128"/>
      <c r="J69" s="54" t="str">
        <f>IF(I69="","",VLOOKUP(I69,data!$A$3:$AE$5468,21,FALSE))</f>
        <v/>
      </c>
      <c r="K69" s="55" t="str">
        <f t="shared" si="0"/>
        <v/>
      </c>
      <c r="L69" s="272"/>
      <c r="M69" s="273"/>
      <c r="N69" s="273"/>
      <c r="O69" s="274"/>
      <c r="P69" s="160" t="str">
        <f>IF(I69="","",VLOOKUP(I69,data!$A$3:$AE$5468,25,FALSE))</f>
        <v/>
      </c>
      <c r="Q69" s="161" t="str">
        <f>IF(I69="","",VLOOKUP(I69,data!$A$3:$AE$5468,20,FALSE))</f>
        <v/>
      </c>
    </row>
    <row r="70" spans="1:17" s="48" customFormat="1" ht="18" hidden="1" customHeight="1" x14ac:dyDescent="0.2">
      <c r="A70" s="52">
        <v>51</v>
      </c>
      <c r="B70" s="270" t="str">
        <f>IF(I70="","",VLOOKUP(I70,data!$A$3:$AE$5468,19,FALSE))</f>
        <v/>
      </c>
      <c r="C70" s="271"/>
      <c r="D70" s="53" t="str">
        <f>IF(I70="","",VLOOKUP(I70,data!$A$3:$AE$5468,13,FALSE))</f>
        <v/>
      </c>
      <c r="E70" s="52" t="str">
        <f>IF(I70="","",VLOOKUP(I70,data!$A$3:$AE$5468,29,FALSE))</f>
        <v/>
      </c>
      <c r="F70" s="272"/>
      <c r="G70" s="273"/>
      <c r="H70" s="274"/>
      <c r="I70" s="128"/>
      <c r="J70" s="54" t="str">
        <f>IF(I70="","",VLOOKUP(I70,data!$A$3:$AE$5468,21,FALSE))</f>
        <v/>
      </c>
      <c r="K70" s="55" t="str">
        <f t="shared" si="0"/>
        <v/>
      </c>
      <c r="L70" s="272"/>
      <c r="M70" s="273"/>
      <c r="N70" s="273"/>
      <c r="O70" s="274"/>
      <c r="P70" s="160" t="str">
        <f>IF(I70="","",VLOOKUP(I70,data!$A$3:$AE$5468,25,FALSE))</f>
        <v/>
      </c>
      <c r="Q70" s="161" t="str">
        <f>IF(I70="","",VLOOKUP(I70,data!$A$3:$AE$5468,20,FALSE))</f>
        <v/>
      </c>
    </row>
    <row r="71" spans="1:17" s="48" customFormat="1" ht="18" hidden="1" customHeight="1" x14ac:dyDescent="0.2">
      <c r="A71" s="52">
        <v>52</v>
      </c>
      <c r="B71" s="270" t="str">
        <f>IF(I71="","",VLOOKUP(I71,data!$A$3:$AE$5468,19,FALSE))</f>
        <v/>
      </c>
      <c r="C71" s="271"/>
      <c r="D71" s="53" t="str">
        <f>IF(I71="","",VLOOKUP(I71,data!$A$3:$AE$5468,13,FALSE))</f>
        <v/>
      </c>
      <c r="E71" s="52" t="str">
        <f>IF(I71="","",VLOOKUP(I71,data!$A$3:$AE$5468,29,FALSE))</f>
        <v/>
      </c>
      <c r="F71" s="272"/>
      <c r="G71" s="273"/>
      <c r="H71" s="274"/>
      <c r="I71" s="128"/>
      <c r="J71" s="54" t="str">
        <f>IF(I71="","",VLOOKUP(I71,data!$A$3:$AE$5468,21,FALSE))</f>
        <v/>
      </c>
      <c r="K71" s="55" t="str">
        <f t="shared" si="0"/>
        <v/>
      </c>
      <c r="L71" s="272"/>
      <c r="M71" s="273"/>
      <c r="N71" s="273"/>
      <c r="O71" s="274"/>
      <c r="P71" s="160" t="str">
        <f>IF(I71="","",VLOOKUP(I71,data!$A$3:$AE$5468,25,FALSE))</f>
        <v/>
      </c>
      <c r="Q71" s="161" t="str">
        <f>IF(I71="","",VLOOKUP(I71,data!$A$3:$AE$5468,20,FALSE))</f>
        <v/>
      </c>
    </row>
    <row r="72" spans="1:17" s="48" customFormat="1" ht="18" hidden="1" customHeight="1" x14ac:dyDescent="0.2">
      <c r="A72" s="52">
        <v>53</v>
      </c>
      <c r="B72" s="270" t="str">
        <f>IF(I72="","",VLOOKUP(I72,data!$A$3:$AE$5468,19,FALSE))</f>
        <v/>
      </c>
      <c r="C72" s="271"/>
      <c r="D72" s="53" t="str">
        <f>IF(I72="","",VLOOKUP(I72,data!$A$3:$AE$5468,13,FALSE))</f>
        <v/>
      </c>
      <c r="E72" s="52" t="str">
        <f>IF(I72="","",VLOOKUP(I72,data!$A$3:$AE$5468,29,FALSE))</f>
        <v/>
      </c>
      <c r="F72" s="272"/>
      <c r="G72" s="273"/>
      <c r="H72" s="274"/>
      <c r="I72" s="128"/>
      <c r="J72" s="54" t="str">
        <f>IF(I72="","",VLOOKUP(I72,data!$A$3:$AE$5468,21,FALSE))</f>
        <v/>
      </c>
      <c r="K72" s="55" t="str">
        <f t="shared" si="0"/>
        <v/>
      </c>
      <c r="L72" s="272"/>
      <c r="M72" s="273"/>
      <c r="N72" s="273"/>
      <c r="O72" s="274"/>
      <c r="P72" s="160" t="str">
        <f>IF(I72="","",VLOOKUP(I72,data!$A$3:$AE$5468,25,FALSE))</f>
        <v/>
      </c>
      <c r="Q72" s="161" t="str">
        <f>IF(I72="","",VLOOKUP(I72,data!$A$3:$AE$5468,20,FALSE))</f>
        <v/>
      </c>
    </row>
    <row r="73" spans="1:17" s="48" customFormat="1" ht="18" hidden="1" customHeight="1" x14ac:dyDescent="0.2">
      <c r="A73" s="52">
        <v>54</v>
      </c>
      <c r="B73" s="270" t="str">
        <f>IF(I73="","",VLOOKUP(I73,data!$A$3:$AE$5468,19,FALSE))</f>
        <v/>
      </c>
      <c r="C73" s="271"/>
      <c r="D73" s="53" t="str">
        <f>IF(I73="","",VLOOKUP(I73,data!$A$3:$AE$5468,13,FALSE))</f>
        <v/>
      </c>
      <c r="E73" s="52" t="str">
        <f>IF(I73="","",VLOOKUP(I73,data!$A$3:$AE$5468,29,FALSE))</f>
        <v/>
      </c>
      <c r="F73" s="272"/>
      <c r="G73" s="273"/>
      <c r="H73" s="274"/>
      <c r="I73" s="128"/>
      <c r="J73" s="54" t="str">
        <f>IF(I73="","",VLOOKUP(I73,data!$A$3:$AE$5468,21,FALSE))</f>
        <v/>
      </c>
      <c r="K73" s="55" t="str">
        <f t="shared" si="0"/>
        <v/>
      </c>
      <c r="L73" s="272"/>
      <c r="M73" s="273"/>
      <c r="N73" s="273"/>
      <c r="O73" s="274"/>
      <c r="P73" s="160" t="str">
        <f>IF(I73="","",VLOOKUP(I73,data!$A$3:$AE$5468,25,FALSE))</f>
        <v/>
      </c>
      <c r="Q73" s="161" t="str">
        <f>IF(I73="","",VLOOKUP(I73,data!$A$3:$AE$5468,20,FALSE))</f>
        <v/>
      </c>
    </row>
    <row r="74" spans="1:17" s="48" customFormat="1" ht="18" hidden="1" customHeight="1" x14ac:dyDescent="0.2">
      <c r="A74" s="52">
        <v>55</v>
      </c>
      <c r="B74" s="270" t="str">
        <f>IF(I74="","",VLOOKUP(I74,data!$A$3:$AE$5468,19,FALSE))</f>
        <v/>
      </c>
      <c r="C74" s="271"/>
      <c r="D74" s="53" t="str">
        <f>IF(I74="","",VLOOKUP(I74,data!$A$3:$AE$5468,13,FALSE))</f>
        <v/>
      </c>
      <c r="E74" s="52" t="str">
        <f>IF(I74="","",VLOOKUP(I74,data!$A$3:$AE$5468,29,FALSE))</f>
        <v/>
      </c>
      <c r="F74" s="272"/>
      <c r="G74" s="273"/>
      <c r="H74" s="274"/>
      <c r="I74" s="128"/>
      <c r="J74" s="54" t="str">
        <f>IF(I74="","",VLOOKUP(I74,data!$A$3:$AE$5468,21,FALSE))</f>
        <v/>
      </c>
      <c r="K74" s="55" t="str">
        <f t="shared" si="0"/>
        <v/>
      </c>
      <c r="L74" s="272"/>
      <c r="M74" s="273"/>
      <c r="N74" s="273"/>
      <c r="O74" s="274"/>
      <c r="P74" s="160" t="str">
        <f>IF(I74="","",VLOOKUP(I74,data!$A$3:$AE$5468,25,FALSE))</f>
        <v/>
      </c>
      <c r="Q74" s="161" t="str">
        <f>IF(I74="","",VLOOKUP(I74,data!$A$3:$AE$5468,20,FALSE))</f>
        <v/>
      </c>
    </row>
    <row r="75" spans="1:17" s="48" customFormat="1" ht="18" hidden="1" customHeight="1" x14ac:dyDescent="0.2">
      <c r="A75" s="52">
        <v>56</v>
      </c>
      <c r="B75" s="270" t="str">
        <f>IF(I75="","",VLOOKUP(I75,data!$A$3:$AE$5468,19,FALSE))</f>
        <v/>
      </c>
      <c r="C75" s="271"/>
      <c r="D75" s="53" t="str">
        <f>IF(I75="","",VLOOKUP(I75,data!$A$3:$AE$5468,13,FALSE))</f>
        <v/>
      </c>
      <c r="E75" s="52" t="str">
        <f>IF(I75="","",VLOOKUP(I75,data!$A$3:$AE$5468,29,FALSE))</f>
        <v/>
      </c>
      <c r="F75" s="272"/>
      <c r="G75" s="273"/>
      <c r="H75" s="274"/>
      <c r="I75" s="128"/>
      <c r="J75" s="54" t="str">
        <f>IF(I75="","",VLOOKUP(I75,data!$A$3:$AE$5468,21,FALSE))</f>
        <v/>
      </c>
      <c r="K75" s="55" t="str">
        <f t="shared" si="0"/>
        <v/>
      </c>
      <c r="L75" s="272"/>
      <c r="M75" s="273"/>
      <c r="N75" s="273"/>
      <c r="O75" s="274"/>
      <c r="P75" s="160" t="str">
        <f>IF(I75="","",VLOOKUP(I75,data!$A$3:$AE$5468,25,FALSE))</f>
        <v/>
      </c>
      <c r="Q75" s="161" t="str">
        <f>IF(I75="","",VLOOKUP(I75,data!$A$3:$AE$5468,20,FALSE))</f>
        <v/>
      </c>
    </row>
    <row r="76" spans="1:17" s="48" customFormat="1" ht="19.5" hidden="1" customHeight="1" x14ac:dyDescent="0.2">
      <c r="A76" s="52">
        <v>57</v>
      </c>
      <c r="B76" s="270" t="str">
        <f>IF(I76="","",VLOOKUP(I76,data!$A$3:$AE$5468,19,FALSE))</f>
        <v/>
      </c>
      <c r="C76" s="271"/>
      <c r="D76" s="53" t="str">
        <f>IF(I76="","",VLOOKUP(I76,data!$A$3:$AE$5468,13,FALSE))</f>
        <v/>
      </c>
      <c r="E76" s="52" t="str">
        <f>IF(I76="","",VLOOKUP(I76,data!$A$3:$AE$5468,29,FALSE))</f>
        <v/>
      </c>
      <c r="F76" s="272"/>
      <c r="G76" s="273"/>
      <c r="H76" s="274"/>
      <c r="I76" s="128"/>
      <c r="J76" s="54" t="str">
        <f>IF(I76="","",VLOOKUP(I76,data!$A$3:$AE$5468,21,FALSE))</f>
        <v/>
      </c>
      <c r="K76" s="55" t="str">
        <f t="shared" si="0"/>
        <v/>
      </c>
      <c r="L76" s="272"/>
      <c r="M76" s="273"/>
      <c r="N76" s="273"/>
      <c r="O76" s="274"/>
      <c r="P76" s="160" t="str">
        <f>IF(I76="","",VLOOKUP(I76,data!$A$3:$AE$5468,25,FALSE))</f>
        <v/>
      </c>
      <c r="Q76" s="161" t="str">
        <f>IF(I76="","",VLOOKUP(I76,data!$A$3:$AE$5468,20,FALSE))</f>
        <v/>
      </c>
    </row>
    <row r="77" spans="1:17" s="48" customFormat="1" ht="18" hidden="1" customHeight="1" x14ac:dyDescent="0.2">
      <c r="A77" s="52">
        <v>58</v>
      </c>
      <c r="B77" s="270" t="str">
        <f>IF(I77="","",VLOOKUP(I77,data!$A$3:$AE$5468,19,FALSE))</f>
        <v/>
      </c>
      <c r="C77" s="271"/>
      <c r="D77" s="53" t="str">
        <f>IF(I77="","",VLOOKUP(I77,data!$A$3:$AE$5468,13,FALSE))</f>
        <v/>
      </c>
      <c r="E77" s="52" t="str">
        <f>IF(I77="","",VLOOKUP(I77,data!$A$3:$AE$5468,29,FALSE))</f>
        <v/>
      </c>
      <c r="F77" s="272"/>
      <c r="G77" s="273"/>
      <c r="H77" s="274"/>
      <c r="I77" s="128"/>
      <c r="J77" s="54" t="str">
        <f>IF(I77="","",VLOOKUP(I77,data!$A$3:$AE$5468,21,FALSE))</f>
        <v/>
      </c>
      <c r="K77" s="55" t="str">
        <f t="shared" si="0"/>
        <v/>
      </c>
      <c r="L77" s="272"/>
      <c r="M77" s="273"/>
      <c r="N77" s="273"/>
      <c r="O77" s="274"/>
      <c r="P77" s="160" t="str">
        <f>IF(I77="","",VLOOKUP(I77,data!$A$3:$AE$5468,25,FALSE))</f>
        <v/>
      </c>
      <c r="Q77" s="161" t="str">
        <f>IF(I77="","",VLOOKUP(I77,data!$A$3:$AE$5468,20,FALSE))</f>
        <v/>
      </c>
    </row>
    <row r="78" spans="1:17" s="48" customFormat="1" ht="18" hidden="1" customHeight="1" x14ac:dyDescent="0.2">
      <c r="A78" s="52">
        <v>59</v>
      </c>
      <c r="B78" s="270" t="str">
        <f>IF(I78="","",VLOOKUP(I78,data!$A$3:$AE$5468,19,FALSE))</f>
        <v/>
      </c>
      <c r="C78" s="271"/>
      <c r="D78" s="53" t="str">
        <f>IF(I78="","",VLOOKUP(I78,data!$A$3:$AE$5468,13,FALSE))</f>
        <v/>
      </c>
      <c r="E78" s="52" t="str">
        <f>IF(I78="","",VLOOKUP(I78,data!$A$3:$AE$5468,29,FALSE))</f>
        <v/>
      </c>
      <c r="F78" s="272"/>
      <c r="G78" s="273"/>
      <c r="H78" s="274"/>
      <c r="I78" s="128"/>
      <c r="J78" s="54" t="str">
        <f>IF(I78="","",VLOOKUP(I78,data!$A$3:$AE$5468,21,FALSE))</f>
        <v/>
      </c>
      <c r="K78" s="55" t="str">
        <f t="shared" si="0"/>
        <v/>
      </c>
      <c r="L78" s="272"/>
      <c r="M78" s="273"/>
      <c r="N78" s="273"/>
      <c r="O78" s="274"/>
      <c r="P78" s="160" t="str">
        <f>IF(I78="","",VLOOKUP(I78,data!$A$3:$AE$5468,25,FALSE))</f>
        <v/>
      </c>
      <c r="Q78" s="161" t="str">
        <f>IF(I78="","",VLOOKUP(I78,data!$A$3:$AE$5468,20,FALSE))</f>
        <v/>
      </c>
    </row>
    <row r="79" spans="1:17" s="48" customFormat="1" ht="18" hidden="1" customHeight="1" x14ac:dyDescent="0.2">
      <c r="A79" s="52">
        <v>60</v>
      </c>
      <c r="B79" s="270" t="str">
        <f>IF(I79="","",VLOOKUP(I79,data!$A$3:$AE$5468,19,FALSE))</f>
        <v/>
      </c>
      <c r="C79" s="271"/>
      <c r="D79" s="53" t="str">
        <f>IF(I79="","",VLOOKUP(I79,data!$A$3:$AE$5468,13,FALSE))</f>
        <v/>
      </c>
      <c r="E79" s="52" t="str">
        <f>IF(I79="","",VLOOKUP(I79,data!$A$3:$AE$5468,29,FALSE))</f>
        <v/>
      </c>
      <c r="F79" s="272"/>
      <c r="G79" s="273"/>
      <c r="H79" s="274"/>
      <c r="I79" s="128"/>
      <c r="J79" s="54" t="str">
        <f>IF(I79="","",VLOOKUP(I79,data!$A$3:$AE$5468,21,FALSE))</f>
        <v/>
      </c>
      <c r="K79" s="55" t="str">
        <f t="shared" si="0"/>
        <v/>
      </c>
      <c r="L79" s="272"/>
      <c r="M79" s="273"/>
      <c r="N79" s="273"/>
      <c r="O79" s="274"/>
      <c r="P79" s="160" t="str">
        <f>IF(I79="","",VLOOKUP(I79,data!$A$3:$AE$5468,25,FALSE))</f>
        <v/>
      </c>
      <c r="Q79" s="161" t="str">
        <f>IF(I79="","",VLOOKUP(I79,data!$A$3:$AE$5468,20,FALSE))</f>
        <v/>
      </c>
    </row>
    <row r="80" spans="1:17" s="48" customFormat="1" ht="18" hidden="1" customHeight="1" x14ac:dyDescent="0.2">
      <c r="A80" s="52">
        <v>61</v>
      </c>
      <c r="B80" s="270" t="str">
        <f>IF(I80="","",VLOOKUP(I80,data!$A$3:$AE$5468,19,FALSE))</f>
        <v/>
      </c>
      <c r="C80" s="271"/>
      <c r="D80" s="53" t="str">
        <f>IF(I80="","",VLOOKUP(I80,data!$A$3:$AE$5468,13,FALSE))</f>
        <v/>
      </c>
      <c r="E80" s="52" t="str">
        <f>IF(I80="","",VLOOKUP(I80,data!$A$3:$AE$5468,29,FALSE))</f>
        <v/>
      </c>
      <c r="F80" s="272"/>
      <c r="G80" s="273"/>
      <c r="H80" s="274"/>
      <c r="I80" s="128"/>
      <c r="J80" s="54" t="str">
        <f>IF(I80="","",VLOOKUP(I80,data!$A$3:$AE$5468,21,FALSE))</f>
        <v/>
      </c>
      <c r="K80" s="55" t="str">
        <f t="shared" si="0"/>
        <v/>
      </c>
      <c r="L80" s="272"/>
      <c r="M80" s="273"/>
      <c r="N80" s="273"/>
      <c r="O80" s="274"/>
      <c r="P80" s="160" t="str">
        <f>IF(I80="","",VLOOKUP(I80,data!$A$3:$AE$5468,25,FALSE))</f>
        <v/>
      </c>
      <c r="Q80" s="161" t="str">
        <f>IF(I80="","",VLOOKUP(I80,data!$A$3:$AE$5468,20,FALSE))</f>
        <v/>
      </c>
    </row>
    <row r="81" spans="1:17" s="48" customFormat="1" ht="18" hidden="1" customHeight="1" x14ac:dyDescent="0.2">
      <c r="A81" s="52">
        <v>62</v>
      </c>
      <c r="B81" s="270" t="str">
        <f>IF(I81="","",VLOOKUP(I81,data!$A$3:$AE$5468,19,FALSE))</f>
        <v/>
      </c>
      <c r="C81" s="271"/>
      <c r="D81" s="53" t="str">
        <f>IF(I81="","",VLOOKUP(I81,data!$A$3:$AE$5468,13,FALSE))</f>
        <v/>
      </c>
      <c r="E81" s="52" t="str">
        <f>IF(I81="","",VLOOKUP(I81,data!$A$3:$AE$5468,29,FALSE))</f>
        <v/>
      </c>
      <c r="F81" s="272"/>
      <c r="G81" s="273"/>
      <c r="H81" s="274"/>
      <c r="I81" s="128"/>
      <c r="J81" s="54" t="str">
        <f>IF(I81="","",VLOOKUP(I81,data!$A$3:$AE$5468,21,FALSE))</f>
        <v/>
      </c>
      <c r="K81" s="55" t="str">
        <f t="shared" si="0"/>
        <v/>
      </c>
      <c r="L81" s="272"/>
      <c r="M81" s="273"/>
      <c r="N81" s="273"/>
      <c r="O81" s="274"/>
      <c r="P81" s="160" t="str">
        <f>IF(I81="","",VLOOKUP(I81,data!$A$3:$AE$5468,25,FALSE))</f>
        <v/>
      </c>
      <c r="Q81" s="161" t="str">
        <f>IF(I81="","",VLOOKUP(I81,data!$A$3:$AE$5468,20,FALSE))</f>
        <v/>
      </c>
    </row>
    <row r="82" spans="1:17" s="48" customFormat="1" ht="18" hidden="1" customHeight="1" x14ac:dyDescent="0.2">
      <c r="A82" s="52">
        <v>63</v>
      </c>
      <c r="B82" s="270" t="str">
        <f>IF(I82="","",VLOOKUP(I82,data!$A$3:$AE$5468,19,FALSE))</f>
        <v/>
      </c>
      <c r="C82" s="271"/>
      <c r="D82" s="53" t="str">
        <f>IF(I82="","",VLOOKUP(I82,data!$A$3:$AE$5468,13,FALSE))</f>
        <v/>
      </c>
      <c r="E82" s="52" t="str">
        <f>IF(I82="","",VLOOKUP(I82,data!$A$3:$AE$5468,29,FALSE))</f>
        <v/>
      </c>
      <c r="F82" s="272"/>
      <c r="G82" s="273"/>
      <c r="H82" s="274"/>
      <c r="I82" s="128"/>
      <c r="J82" s="54" t="str">
        <f>IF(I82="","",VLOOKUP(I82,data!$A$3:$AE$5468,21,FALSE))</f>
        <v/>
      </c>
      <c r="K82" s="55" t="str">
        <f t="shared" si="0"/>
        <v/>
      </c>
      <c r="L82" s="272"/>
      <c r="M82" s="273"/>
      <c r="N82" s="273"/>
      <c r="O82" s="274"/>
      <c r="P82" s="160" t="str">
        <f>IF(I82="","",VLOOKUP(I82,data!$A$3:$AE$5468,25,FALSE))</f>
        <v/>
      </c>
      <c r="Q82" s="161" t="str">
        <f>IF(I82="","",VLOOKUP(I82,data!$A$3:$AE$5468,20,FALSE))</f>
        <v/>
      </c>
    </row>
    <row r="83" spans="1:17" s="48" customFormat="1" ht="18" hidden="1" customHeight="1" x14ac:dyDescent="0.2">
      <c r="A83" s="52">
        <v>64</v>
      </c>
      <c r="B83" s="270" t="str">
        <f>IF(I83="","",VLOOKUP(I83,data!$A$3:$AE$5468,19,FALSE))</f>
        <v/>
      </c>
      <c r="C83" s="271"/>
      <c r="D83" s="53" t="str">
        <f>IF(I83="","",VLOOKUP(I83,data!$A$3:$AE$5468,13,FALSE))</f>
        <v/>
      </c>
      <c r="E83" s="52" t="str">
        <f>IF(I83="","",VLOOKUP(I83,data!$A$3:$AE$5468,29,FALSE))</f>
        <v/>
      </c>
      <c r="F83" s="272"/>
      <c r="G83" s="273"/>
      <c r="H83" s="274"/>
      <c r="I83" s="128"/>
      <c r="J83" s="54" t="str">
        <f>IF(I83="","",VLOOKUP(I83,data!$A$3:$AE$5468,21,FALSE))</f>
        <v/>
      </c>
      <c r="K83" s="55" t="str">
        <f t="shared" si="0"/>
        <v/>
      </c>
      <c r="L83" s="272"/>
      <c r="M83" s="273"/>
      <c r="N83" s="273"/>
      <c r="O83" s="274"/>
      <c r="P83" s="160" t="str">
        <f>IF(I83="","",VLOOKUP(I83,data!$A$3:$AE$5468,25,FALSE))</f>
        <v/>
      </c>
      <c r="Q83" s="161" t="str">
        <f>IF(I83="","",VLOOKUP(I83,data!$A$3:$AE$5468,20,FALSE))</f>
        <v/>
      </c>
    </row>
    <row r="84" spans="1:17" s="48" customFormat="1" ht="18" hidden="1" customHeight="1" x14ac:dyDescent="0.2">
      <c r="A84" s="52">
        <v>65</v>
      </c>
      <c r="B84" s="270" t="str">
        <f>IF(I84="","",VLOOKUP(I84,data!$A$3:$AE$5468,19,FALSE))</f>
        <v/>
      </c>
      <c r="C84" s="271"/>
      <c r="D84" s="53" t="str">
        <f>IF(I84="","",VLOOKUP(I84,data!$A$3:$AE$5468,13,FALSE))</f>
        <v/>
      </c>
      <c r="E84" s="52" t="str">
        <f>IF(I84="","",VLOOKUP(I84,data!$A$3:$AE$5468,29,FALSE))</f>
        <v/>
      </c>
      <c r="F84" s="272"/>
      <c r="G84" s="273"/>
      <c r="H84" s="274"/>
      <c r="I84" s="128"/>
      <c r="J84" s="54" t="str">
        <f>IF(I84="","",VLOOKUP(I84,data!$A$3:$AE$5468,21,FALSE))</f>
        <v/>
      </c>
      <c r="K84" s="55" t="str">
        <f t="shared" si="0"/>
        <v/>
      </c>
      <c r="L84" s="272"/>
      <c r="M84" s="273"/>
      <c r="N84" s="273"/>
      <c r="O84" s="274"/>
      <c r="P84" s="160" t="str">
        <f>IF(I84="","",VLOOKUP(I84,data!$A$3:$AE$5468,25,FALSE))</f>
        <v/>
      </c>
      <c r="Q84" s="161" t="str">
        <f>IF(I84="","",VLOOKUP(I84,data!$A$3:$AE$5468,20,FALSE))</f>
        <v/>
      </c>
    </row>
    <row r="85" spans="1:17" s="48" customFormat="1" ht="18" hidden="1" customHeight="1" x14ac:dyDescent="0.2">
      <c r="A85" s="52">
        <v>66</v>
      </c>
      <c r="B85" s="270" t="str">
        <f>IF(I85="","",VLOOKUP(I85,data!$A$3:$AE$5468,19,FALSE))</f>
        <v/>
      </c>
      <c r="C85" s="271"/>
      <c r="D85" s="53" t="str">
        <f>IF(I85="","",VLOOKUP(I85,data!$A$3:$AE$5468,13,FALSE))</f>
        <v/>
      </c>
      <c r="E85" s="52" t="str">
        <f>IF(I85="","",VLOOKUP(I85,data!$A$3:$AE$5468,29,FALSE))</f>
        <v/>
      </c>
      <c r="F85" s="272"/>
      <c r="G85" s="273"/>
      <c r="H85" s="274"/>
      <c r="I85" s="128"/>
      <c r="J85" s="54" t="str">
        <f>IF(I85="","",VLOOKUP(I85,data!$A$3:$AE$5468,21,FALSE))</f>
        <v/>
      </c>
      <c r="K85" s="55" t="str">
        <f t="shared" ref="K85:K148" si="1">IF(J85="","","Pedag.")</f>
        <v/>
      </c>
      <c r="L85" s="272"/>
      <c r="M85" s="273"/>
      <c r="N85" s="273"/>
      <c r="O85" s="274"/>
      <c r="P85" s="160" t="str">
        <f>IF(I85="","",VLOOKUP(I85,data!$A$3:$AE$5468,25,FALSE))</f>
        <v/>
      </c>
      <c r="Q85" s="161" t="str">
        <f>IF(I85="","",VLOOKUP(I85,data!$A$3:$AE$5468,20,FALSE))</f>
        <v/>
      </c>
    </row>
    <row r="86" spans="1:17" s="48" customFormat="1" ht="18" hidden="1" customHeight="1" x14ac:dyDescent="0.2">
      <c r="A86" s="52">
        <v>67</v>
      </c>
      <c r="B86" s="270" t="str">
        <f>IF(I86="","",VLOOKUP(I86,data!$A$3:$AE$5468,19,FALSE))</f>
        <v/>
      </c>
      <c r="C86" s="271"/>
      <c r="D86" s="53" t="str">
        <f>IF(I86="","",VLOOKUP(I86,data!$A$3:$AE$5468,13,FALSE))</f>
        <v/>
      </c>
      <c r="E86" s="52" t="str">
        <f>IF(I86="","",VLOOKUP(I86,data!$A$3:$AE$5468,29,FALSE))</f>
        <v/>
      </c>
      <c r="F86" s="272"/>
      <c r="G86" s="273"/>
      <c r="H86" s="274"/>
      <c r="I86" s="128"/>
      <c r="J86" s="54" t="str">
        <f>IF(I86="","",VLOOKUP(I86,data!$A$3:$AE$5468,21,FALSE))</f>
        <v/>
      </c>
      <c r="K86" s="55" t="str">
        <f t="shared" si="1"/>
        <v/>
      </c>
      <c r="L86" s="272"/>
      <c r="M86" s="273"/>
      <c r="N86" s="273"/>
      <c r="O86" s="274"/>
      <c r="P86" s="160" t="str">
        <f>IF(I86="","",VLOOKUP(I86,data!$A$3:$AE$5468,25,FALSE))</f>
        <v/>
      </c>
      <c r="Q86" s="161" t="str">
        <f>IF(I86="","",VLOOKUP(I86,data!$A$3:$AE$5468,20,FALSE))</f>
        <v/>
      </c>
    </row>
    <row r="87" spans="1:17" s="48" customFormat="1" ht="18" hidden="1" customHeight="1" x14ac:dyDescent="0.2">
      <c r="A87" s="52">
        <v>68</v>
      </c>
      <c r="B87" s="270" t="str">
        <f>IF(I87="","",VLOOKUP(I87,data!$A$3:$AE$5468,19,FALSE))</f>
        <v/>
      </c>
      <c r="C87" s="271"/>
      <c r="D87" s="53" t="str">
        <f>IF(I87="","",VLOOKUP(I87,data!$A$3:$AE$5468,13,FALSE))</f>
        <v/>
      </c>
      <c r="E87" s="52" t="str">
        <f>IF(I87="","",VLOOKUP(I87,data!$A$3:$AE$5468,29,FALSE))</f>
        <v/>
      </c>
      <c r="F87" s="272"/>
      <c r="G87" s="273"/>
      <c r="H87" s="274"/>
      <c r="I87" s="128"/>
      <c r="J87" s="54" t="str">
        <f>IF(I87="","",VLOOKUP(I87,data!$A$3:$AE$5468,21,FALSE))</f>
        <v/>
      </c>
      <c r="K87" s="55" t="str">
        <f t="shared" si="1"/>
        <v/>
      </c>
      <c r="L87" s="272"/>
      <c r="M87" s="273"/>
      <c r="N87" s="273"/>
      <c r="O87" s="274"/>
      <c r="P87" s="160" t="str">
        <f>IF(I87="","",VLOOKUP(I87,data!$A$3:$AE$5468,25,FALSE))</f>
        <v/>
      </c>
      <c r="Q87" s="161" t="str">
        <f>IF(I87="","",VLOOKUP(I87,data!$A$3:$AE$5468,20,FALSE))</f>
        <v/>
      </c>
    </row>
    <row r="88" spans="1:17" s="48" customFormat="1" ht="18" hidden="1" customHeight="1" x14ac:dyDescent="0.2">
      <c r="A88" s="52">
        <v>69</v>
      </c>
      <c r="B88" s="270" t="str">
        <f>IF(I88="","",VLOOKUP(I88,data!$A$3:$AE$5468,19,FALSE))</f>
        <v/>
      </c>
      <c r="C88" s="271"/>
      <c r="D88" s="53" t="str">
        <f>IF(I88="","",VLOOKUP(I88,data!$A$3:$AE$5468,13,FALSE))</f>
        <v/>
      </c>
      <c r="E88" s="52" t="str">
        <f>IF(I88="","",VLOOKUP(I88,data!$A$3:$AE$5468,29,FALSE))</f>
        <v/>
      </c>
      <c r="F88" s="272"/>
      <c r="G88" s="273"/>
      <c r="H88" s="274"/>
      <c r="I88" s="128"/>
      <c r="J88" s="54" t="str">
        <f>IF(I88="","",VLOOKUP(I88,data!$A$3:$AE$5468,21,FALSE))</f>
        <v/>
      </c>
      <c r="K88" s="55" t="str">
        <f t="shared" si="1"/>
        <v/>
      </c>
      <c r="L88" s="272"/>
      <c r="M88" s="273"/>
      <c r="N88" s="273"/>
      <c r="O88" s="274"/>
      <c r="P88" s="160" t="str">
        <f>IF(I88="","",VLOOKUP(I88,data!$A$3:$AE$5468,25,FALSE))</f>
        <v/>
      </c>
      <c r="Q88" s="161" t="str">
        <f>IF(I88="","",VLOOKUP(I88,data!$A$3:$AE$5468,20,FALSE))</f>
        <v/>
      </c>
    </row>
    <row r="89" spans="1:17" s="48" customFormat="1" ht="18" hidden="1" customHeight="1" x14ac:dyDescent="0.2">
      <c r="A89" s="52">
        <v>70</v>
      </c>
      <c r="B89" s="270" t="str">
        <f>IF(I89="","",VLOOKUP(I89,data!$A$3:$AE$5468,19,FALSE))</f>
        <v/>
      </c>
      <c r="C89" s="271"/>
      <c r="D89" s="53" t="str">
        <f>IF(I89="","",VLOOKUP(I89,data!$A$3:$AE$5468,13,FALSE))</f>
        <v/>
      </c>
      <c r="E89" s="52" t="str">
        <f>IF(I89="","",VLOOKUP(I89,data!$A$3:$AE$5468,29,FALSE))</f>
        <v/>
      </c>
      <c r="F89" s="272"/>
      <c r="G89" s="273"/>
      <c r="H89" s="274"/>
      <c r="I89" s="128"/>
      <c r="J89" s="54" t="str">
        <f>IF(I89="","",VLOOKUP(I89,data!$A$3:$AE$5468,21,FALSE))</f>
        <v/>
      </c>
      <c r="K89" s="55" t="str">
        <f t="shared" si="1"/>
        <v/>
      </c>
      <c r="L89" s="272"/>
      <c r="M89" s="273"/>
      <c r="N89" s="273"/>
      <c r="O89" s="274"/>
      <c r="P89" s="160" t="str">
        <f>IF(I89="","",VLOOKUP(I89,data!$A$3:$AE$5468,25,FALSE))</f>
        <v/>
      </c>
      <c r="Q89" s="161" t="str">
        <f>IF(I89="","",VLOOKUP(I89,data!$A$3:$AE$5468,20,FALSE))</f>
        <v/>
      </c>
    </row>
    <row r="90" spans="1:17" s="48" customFormat="1" ht="18" hidden="1" customHeight="1" x14ac:dyDescent="0.2">
      <c r="A90" s="52">
        <v>71</v>
      </c>
      <c r="B90" s="270" t="str">
        <f>IF(I90="","",VLOOKUP(I90,data!$A$3:$AE$5468,19,FALSE))</f>
        <v/>
      </c>
      <c r="C90" s="271"/>
      <c r="D90" s="53" t="str">
        <f>IF(I90="","",VLOOKUP(I90,data!$A$3:$AE$5468,13,FALSE))</f>
        <v/>
      </c>
      <c r="E90" s="52" t="str">
        <f>IF(I90="","",VLOOKUP(I90,data!$A$3:$AE$5468,29,FALSE))</f>
        <v/>
      </c>
      <c r="F90" s="272"/>
      <c r="G90" s="273"/>
      <c r="H90" s="274"/>
      <c r="I90" s="128"/>
      <c r="J90" s="54" t="str">
        <f>IF(I90="","",VLOOKUP(I90,data!$A$3:$AE$5468,21,FALSE))</f>
        <v/>
      </c>
      <c r="K90" s="55" t="str">
        <f t="shared" si="1"/>
        <v/>
      </c>
      <c r="L90" s="272"/>
      <c r="M90" s="273"/>
      <c r="N90" s="273"/>
      <c r="O90" s="274"/>
      <c r="P90" s="160" t="str">
        <f>IF(I90="","",VLOOKUP(I90,data!$A$3:$AE$5468,25,FALSE))</f>
        <v/>
      </c>
      <c r="Q90" s="161" t="str">
        <f>IF(I90="","",VLOOKUP(I90,data!$A$3:$AE$5468,20,FALSE))</f>
        <v/>
      </c>
    </row>
    <row r="91" spans="1:17" s="48" customFormat="1" ht="18" hidden="1" customHeight="1" x14ac:dyDescent="0.2">
      <c r="A91" s="52">
        <v>72</v>
      </c>
      <c r="B91" s="270" t="str">
        <f>IF(I91="","",VLOOKUP(I91,data!$A$3:$AE$5468,19,FALSE))</f>
        <v/>
      </c>
      <c r="C91" s="271"/>
      <c r="D91" s="53" t="str">
        <f>IF(I91="","",VLOOKUP(I91,data!$A$3:$AE$5468,13,FALSE))</f>
        <v/>
      </c>
      <c r="E91" s="52" t="str">
        <f>IF(I91="","",VLOOKUP(I91,data!$A$3:$AE$5468,29,FALSE))</f>
        <v/>
      </c>
      <c r="F91" s="272"/>
      <c r="G91" s="273"/>
      <c r="H91" s="274"/>
      <c r="I91" s="128"/>
      <c r="J91" s="54" t="str">
        <f>IF(I91="","",VLOOKUP(I91,data!$A$3:$AE$5468,21,FALSE))</f>
        <v/>
      </c>
      <c r="K91" s="55" t="str">
        <f t="shared" si="1"/>
        <v/>
      </c>
      <c r="L91" s="272"/>
      <c r="M91" s="273"/>
      <c r="N91" s="273"/>
      <c r="O91" s="274"/>
      <c r="P91" s="160" t="str">
        <f>IF(I91="","",VLOOKUP(I91,data!$A$3:$AE$5468,25,FALSE))</f>
        <v/>
      </c>
      <c r="Q91" s="161" t="str">
        <f>IF(I91="","",VLOOKUP(I91,data!$A$3:$AE$5468,20,FALSE))</f>
        <v/>
      </c>
    </row>
    <row r="92" spans="1:17" s="48" customFormat="1" ht="18" hidden="1" customHeight="1" x14ac:dyDescent="0.2">
      <c r="A92" s="52">
        <v>73</v>
      </c>
      <c r="B92" s="270" t="str">
        <f>IF(I92="","",VLOOKUP(I92,data!$A$3:$AE$5468,19,FALSE))</f>
        <v/>
      </c>
      <c r="C92" s="271"/>
      <c r="D92" s="53" t="str">
        <f>IF(I92="","",VLOOKUP(I92,data!$A$3:$AE$5468,13,FALSE))</f>
        <v/>
      </c>
      <c r="E92" s="52" t="str">
        <f>IF(I92="","",VLOOKUP(I92,data!$A$3:$AE$5468,29,FALSE))</f>
        <v/>
      </c>
      <c r="F92" s="272"/>
      <c r="G92" s="273"/>
      <c r="H92" s="274"/>
      <c r="I92" s="128"/>
      <c r="J92" s="54" t="str">
        <f>IF(I92="","",VLOOKUP(I92,data!$A$3:$AE$5468,21,FALSE))</f>
        <v/>
      </c>
      <c r="K92" s="55" t="str">
        <f t="shared" si="1"/>
        <v/>
      </c>
      <c r="L92" s="272"/>
      <c r="M92" s="273"/>
      <c r="N92" s="273"/>
      <c r="O92" s="274"/>
      <c r="P92" s="160" t="str">
        <f>IF(I92="","",VLOOKUP(I92,data!$A$3:$AE$5468,25,FALSE))</f>
        <v/>
      </c>
      <c r="Q92" s="161" t="str">
        <f>IF(I92="","",VLOOKUP(I92,data!$A$3:$AE$5468,20,FALSE))</f>
        <v/>
      </c>
    </row>
    <row r="93" spans="1:17" s="48" customFormat="1" ht="18" hidden="1" customHeight="1" x14ac:dyDescent="0.2">
      <c r="A93" s="52">
        <v>74</v>
      </c>
      <c r="B93" s="270" t="str">
        <f>IF(I93="","",VLOOKUP(I93,data!$A$3:$AE$5468,19,FALSE))</f>
        <v/>
      </c>
      <c r="C93" s="271"/>
      <c r="D93" s="53" t="str">
        <f>IF(I93="","",VLOOKUP(I93,data!$A$3:$AE$5468,13,FALSE))</f>
        <v/>
      </c>
      <c r="E93" s="52" t="str">
        <f>IF(I93="","",VLOOKUP(I93,data!$A$3:$AE$5468,29,FALSE))</f>
        <v/>
      </c>
      <c r="F93" s="272"/>
      <c r="G93" s="273"/>
      <c r="H93" s="274"/>
      <c r="I93" s="128"/>
      <c r="J93" s="54" t="str">
        <f>IF(I93="","",VLOOKUP(I93,data!$A$3:$AE$5468,21,FALSE))</f>
        <v/>
      </c>
      <c r="K93" s="55" t="str">
        <f t="shared" si="1"/>
        <v/>
      </c>
      <c r="L93" s="272"/>
      <c r="M93" s="273"/>
      <c r="N93" s="273"/>
      <c r="O93" s="274"/>
      <c r="P93" s="160" t="str">
        <f>IF(I93="","",VLOOKUP(I93,data!$A$3:$AE$5468,25,FALSE))</f>
        <v/>
      </c>
      <c r="Q93" s="161" t="str">
        <f>IF(I93="","",VLOOKUP(I93,data!$A$3:$AE$5468,20,FALSE))</f>
        <v/>
      </c>
    </row>
    <row r="94" spans="1:17" s="48" customFormat="1" ht="18" hidden="1" customHeight="1" x14ac:dyDescent="0.2">
      <c r="A94" s="52">
        <v>75</v>
      </c>
      <c r="B94" s="270" t="str">
        <f>IF(I94="","",VLOOKUP(I94,data!$A$3:$AE$5468,19,FALSE))</f>
        <v/>
      </c>
      <c r="C94" s="271"/>
      <c r="D94" s="53" t="str">
        <f>IF(I94="","",VLOOKUP(I94,data!$A$3:$AE$5468,13,FALSE))</f>
        <v/>
      </c>
      <c r="E94" s="52" t="str">
        <f>IF(I94="","",VLOOKUP(I94,data!$A$3:$AE$5468,29,FALSE))</f>
        <v/>
      </c>
      <c r="F94" s="272"/>
      <c r="G94" s="273"/>
      <c r="H94" s="274"/>
      <c r="I94" s="128"/>
      <c r="J94" s="54" t="str">
        <f>IF(I94="","",VLOOKUP(I94,data!$A$3:$AE$5468,21,FALSE))</f>
        <v/>
      </c>
      <c r="K94" s="55" t="str">
        <f t="shared" si="1"/>
        <v/>
      </c>
      <c r="L94" s="272"/>
      <c r="M94" s="273"/>
      <c r="N94" s="273"/>
      <c r="O94" s="274"/>
      <c r="P94" s="160" t="str">
        <f>IF(I94="","",VLOOKUP(I94,data!$A$3:$AE$5468,25,FALSE))</f>
        <v/>
      </c>
      <c r="Q94" s="161" t="str">
        <f>IF(I94="","",VLOOKUP(I94,data!$A$3:$AE$5468,20,FALSE))</f>
        <v/>
      </c>
    </row>
    <row r="95" spans="1:17" s="48" customFormat="1" ht="18" hidden="1" customHeight="1" x14ac:dyDescent="0.2">
      <c r="A95" s="52">
        <v>76</v>
      </c>
      <c r="B95" s="270" t="str">
        <f>IF(I95="","",VLOOKUP(I95,data!$A$3:$AE$5468,19,FALSE))</f>
        <v/>
      </c>
      <c r="C95" s="271"/>
      <c r="D95" s="53" t="str">
        <f>IF(I95="","",VLOOKUP(I95,data!$A$3:$AE$5468,13,FALSE))</f>
        <v/>
      </c>
      <c r="E95" s="52" t="str">
        <f>IF(I95="","",VLOOKUP(I95,data!$A$3:$AE$5468,29,FALSE))</f>
        <v/>
      </c>
      <c r="F95" s="272"/>
      <c r="G95" s="273"/>
      <c r="H95" s="274"/>
      <c r="I95" s="128"/>
      <c r="J95" s="54" t="str">
        <f>IF(I95="","",VLOOKUP(I95,data!$A$3:$AE$5468,21,FALSE))</f>
        <v/>
      </c>
      <c r="K95" s="55" t="str">
        <f t="shared" si="1"/>
        <v/>
      </c>
      <c r="L95" s="272"/>
      <c r="M95" s="273"/>
      <c r="N95" s="273"/>
      <c r="O95" s="274"/>
      <c r="P95" s="160" t="str">
        <f>IF(I95="","",VLOOKUP(I95,data!$A$3:$AE$5468,25,FALSE))</f>
        <v/>
      </c>
      <c r="Q95" s="161" t="str">
        <f>IF(I95="","",VLOOKUP(I95,data!$A$3:$AE$5468,20,FALSE))</f>
        <v/>
      </c>
    </row>
    <row r="96" spans="1:17" s="48" customFormat="1" ht="18" hidden="1" customHeight="1" x14ac:dyDescent="0.2">
      <c r="A96" s="52">
        <v>77</v>
      </c>
      <c r="B96" s="270" t="str">
        <f>IF(I96="","",VLOOKUP(I96,data!$A$3:$AE$5468,19,FALSE))</f>
        <v/>
      </c>
      <c r="C96" s="271"/>
      <c r="D96" s="53" t="str">
        <f>IF(I96="","",VLOOKUP(I96,data!$A$3:$AE$5468,13,FALSE))</f>
        <v/>
      </c>
      <c r="E96" s="52" t="str">
        <f>IF(I96="","",VLOOKUP(I96,data!$A$3:$AE$5468,29,FALSE))</f>
        <v/>
      </c>
      <c r="F96" s="272"/>
      <c r="G96" s="273"/>
      <c r="H96" s="274"/>
      <c r="I96" s="128"/>
      <c r="J96" s="54" t="str">
        <f>IF(I96="","",VLOOKUP(I96,data!$A$3:$AE$5468,21,FALSE))</f>
        <v/>
      </c>
      <c r="K96" s="55" t="str">
        <f t="shared" si="1"/>
        <v/>
      </c>
      <c r="L96" s="272"/>
      <c r="M96" s="273"/>
      <c r="N96" s="273"/>
      <c r="O96" s="274"/>
      <c r="P96" s="160" t="str">
        <f>IF(I96="","",VLOOKUP(I96,data!$A$3:$AE$5468,25,FALSE))</f>
        <v/>
      </c>
      <c r="Q96" s="161" t="str">
        <f>IF(I96="","",VLOOKUP(I96,data!$A$3:$AE$5468,20,FALSE))</f>
        <v/>
      </c>
    </row>
    <row r="97" spans="1:17" s="48" customFormat="1" ht="18" hidden="1" customHeight="1" x14ac:dyDescent="0.2">
      <c r="A97" s="52">
        <v>78</v>
      </c>
      <c r="B97" s="270" t="str">
        <f>IF(I97="","",VLOOKUP(I97,data!$A$3:$AE$5468,19,FALSE))</f>
        <v/>
      </c>
      <c r="C97" s="271"/>
      <c r="D97" s="53" t="str">
        <f>IF(I97="","",VLOOKUP(I97,data!$A$3:$AE$5468,13,FALSE))</f>
        <v/>
      </c>
      <c r="E97" s="52" t="str">
        <f>IF(I97="","",VLOOKUP(I97,data!$A$3:$AE$5468,29,FALSE))</f>
        <v/>
      </c>
      <c r="F97" s="272"/>
      <c r="G97" s="273"/>
      <c r="H97" s="274"/>
      <c r="I97" s="128"/>
      <c r="J97" s="54" t="str">
        <f>IF(I97="","",VLOOKUP(I97,data!$A$3:$AE$5468,21,FALSE))</f>
        <v/>
      </c>
      <c r="K97" s="55" t="str">
        <f t="shared" si="1"/>
        <v/>
      </c>
      <c r="L97" s="272"/>
      <c r="M97" s="273"/>
      <c r="N97" s="273"/>
      <c r="O97" s="274"/>
      <c r="P97" s="160" t="str">
        <f>IF(I97="","",VLOOKUP(I97,data!$A$3:$AE$5468,25,FALSE))</f>
        <v/>
      </c>
      <c r="Q97" s="161" t="str">
        <f>IF(I97="","",VLOOKUP(I97,data!$A$3:$AE$5468,20,FALSE))</f>
        <v/>
      </c>
    </row>
    <row r="98" spans="1:17" s="48" customFormat="1" ht="18" hidden="1" customHeight="1" x14ac:dyDescent="0.2">
      <c r="A98" s="52">
        <v>79</v>
      </c>
      <c r="B98" s="270" t="str">
        <f>IF(I98="","",VLOOKUP(I98,data!$A$3:$AE$5468,19,FALSE))</f>
        <v/>
      </c>
      <c r="C98" s="271"/>
      <c r="D98" s="53" t="str">
        <f>IF(I98="","",VLOOKUP(I98,data!$A$3:$AE$5468,13,FALSE))</f>
        <v/>
      </c>
      <c r="E98" s="52" t="str">
        <f>IF(I98="","",VLOOKUP(I98,data!$A$3:$AE$5468,29,FALSE))</f>
        <v/>
      </c>
      <c r="F98" s="272"/>
      <c r="G98" s="273"/>
      <c r="H98" s="274"/>
      <c r="I98" s="128"/>
      <c r="J98" s="54" t="str">
        <f>IF(I98="","",VLOOKUP(I98,data!$A$3:$AE$5468,21,FALSE))</f>
        <v/>
      </c>
      <c r="K98" s="55" t="str">
        <f t="shared" si="1"/>
        <v/>
      </c>
      <c r="L98" s="272"/>
      <c r="M98" s="273"/>
      <c r="N98" s="273"/>
      <c r="O98" s="274"/>
      <c r="P98" s="160" t="str">
        <f>IF(I98="","",VLOOKUP(I98,data!$A$3:$AE$5468,25,FALSE))</f>
        <v/>
      </c>
      <c r="Q98" s="161" t="str">
        <f>IF(I98="","",VLOOKUP(I98,data!$A$3:$AE$5468,20,FALSE))</f>
        <v/>
      </c>
    </row>
    <row r="99" spans="1:17" s="48" customFormat="1" ht="18" hidden="1" customHeight="1" x14ac:dyDescent="0.2">
      <c r="A99" s="52">
        <v>80</v>
      </c>
      <c r="B99" s="270" t="str">
        <f>IF(I99="","",VLOOKUP(I99,data!$A$3:$AE$5468,19,FALSE))</f>
        <v/>
      </c>
      <c r="C99" s="271"/>
      <c r="D99" s="53" t="str">
        <f>IF(I99="","",VLOOKUP(I99,data!$A$3:$AE$5468,13,FALSE))</f>
        <v/>
      </c>
      <c r="E99" s="52" t="str">
        <f>IF(I99="","",VLOOKUP(I99,data!$A$3:$AE$5468,29,FALSE))</f>
        <v/>
      </c>
      <c r="F99" s="272"/>
      <c r="G99" s="273"/>
      <c r="H99" s="274"/>
      <c r="I99" s="128"/>
      <c r="J99" s="54" t="str">
        <f>IF(I99="","",VLOOKUP(I99,data!$A$3:$AE$5468,21,FALSE))</f>
        <v/>
      </c>
      <c r="K99" s="55" t="str">
        <f t="shared" si="1"/>
        <v/>
      </c>
      <c r="L99" s="272"/>
      <c r="M99" s="273"/>
      <c r="N99" s="273"/>
      <c r="O99" s="274"/>
      <c r="P99" s="160" t="str">
        <f>IF(I99="","",VLOOKUP(I99,data!$A$3:$AE$5468,25,FALSE))</f>
        <v/>
      </c>
      <c r="Q99" s="161" t="str">
        <f>IF(I99="","",VLOOKUP(I99,data!$A$3:$AE$5468,20,FALSE))</f>
        <v/>
      </c>
    </row>
    <row r="100" spans="1:17" s="48" customFormat="1" ht="18" hidden="1" customHeight="1" x14ac:dyDescent="0.2">
      <c r="A100" s="52">
        <v>81</v>
      </c>
      <c r="B100" s="270" t="str">
        <f>IF(I100="","",VLOOKUP(I100,data!$A$3:$AE$5468,19,FALSE))</f>
        <v/>
      </c>
      <c r="C100" s="271"/>
      <c r="D100" s="53" t="str">
        <f>IF(I100="","",VLOOKUP(I100,data!$A$3:$AE$5468,13,FALSE))</f>
        <v/>
      </c>
      <c r="E100" s="52" t="str">
        <f>IF(I100="","",VLOOKUP(I100,data!$A$3:$AE$5468,29,FALSE))</f>
        <v/>
      </c>
      <c r="F100" s="272"/>
      <c r="G100" s="273"/>
      <c r="H100" s="274"/>
      <c r="I100" s="128"/>
      <c r="J100" s="54" t="str">
        <f>IF(I100="","",VLOOKUP(I100,data!$A$3:$AE$5468,21,FALSE))</f>
        <v/>
      </c>
      <c r="K100" s="55" t="str">
        <f t="shared" si="1"/>
        <v/>
      </c>
      <c r="L100" s="272"/>
      <c r="M100" s="273"/>
      <c r="N100" s="273"/>
      <c r="O100" s="274"/>
      <c r="P100" s="160" t="str">
        <f>IF(I100="","",VLOOKUP(I100,data!$A$3:$AE$5468,25,FALSE))</f>
        <v/>
      </c>
      <c r="Q100" s="161" t="str">
        <f>IF(I100="","",VLOOKUP(I100,data!$A$3:$AE$5468,20,FALSE))</f>
        <v/>
      </c>
    </row>
    <row r="101" spans="1:17" s="48" customFormat="1" ht="18" hidden="1" customHeight="1" x14ac:dyDescent="0.2">
      <c r="A101" s="52">
        <v>82</v>
      </c>
      <c r="B101" s="270" t="str">
        <f>IF(I101="","",VLOOKUP(I101,data!$A$3:$AE$5468,19,FALSE))</f>
        <v/>
      </c>
      <c r="C101" s="271"/>
      <c r="D101" s="53" t="str">
        <f>IF(I101="","",VLOOKUP(I101,data!$A$3:$AE$5468,13,FALSE))</f>
        <v/>
      </c>
      <c r="E101" s="52" t="str">
        <f>IF(I101="","",VLOOKUP(I101,data!$A$3:$AE$5468,29,FALSE))</f>
        <v/>
      </c>
      <c r="F101" s="272"/>
      <c r="G101" s="273"/>
      <c r="H101" s="274"/>
      <c r="I101" s="128"/>
      <c r="J101" s="54" t="str">
        <f>IF(I101="","",VLOOKUP(I101,data!$A$3:$AE$5468,21,FALSE))</f>
        <v/>
      </c>
      <c r="K101" s="55" t="str">
        <f t="shared" si="1"/>
        <v/>
      </c>
      <c r="L101" s="272"/>
      <c r="M101" s="273"/>
      <c r="N101" s="273"/>
      <c r="O101" s="274"/>
      <c r="P101" s="160" t="str">
        <f>IF(I101="","",VLOOKUP(I101,data!$A$3:$AE$5468,25,FALSE))</f>
        <v/>
      </c>
      <c r="Q101" s="161" t="str">
        <f>IF(I101="","",VLOOKUP(I101,data!$A$3:$AE$5468,20,FALSE))</f>
        <v/>
      </c>
    </row>
    <row r="102" spans="1:17" s="48" customFormat="1" ht="18" hidden="1" customHeight="1" x14ac:dyDescent="0.2">
      <c r="A102" s="52">
        <v>83</v>
      </c>
      <c r="B102" s="270" t="str">
        <f>IF(I102="","",VLOOKUP(I102,data!$A$3:$AE$5468,19,FALSE))</f>
        <v/>
      </c>
      <c r="C102" s="271"/>
      <c r="D102" s="53" t="str">
        <f>IF(I102="","",VLOOKUP(I102,data!$A$3:$AE$5468,13,FALSE))</f>
        <v/>
      </c>
      <c r="E102" s="52" t="str">
        <f>IF(I102="","",VLOOKUP(I102,data!$A$3:$AE$5468,29,FALSE))</f>
        <v/>
      </c>
      <c r="F102" s="272"/>
      <c r="G102" s="273"/>
      <c r="H102" s="274"/>
      <c r="I102" s="128"/>
      <c r="J102" s="54" t="str">
        <f>IF(I102="","",VLOOKUP(I102,data!$A$3:$AE$5468,21,FALSE))</f>
        <v/>
      </c>
      <c r="K102" s="55" t="str">
        <f t="shared" si="1"/>
        <v/>
      </c>
      <c r="L102" s="272"/>
      <c r="M102" s="273"/>
      <c r="N102" s="273"/>
      <c r="O102" s="274"/>
      <c r="P102" s="160" t="str">
        <f>IF(I102="","",VLOOKUP(I102,data!$A$3:$AE$5468,25,FALSE))</f>
        <v/>
      </c>
      <c r="Q102" s="161" t="str">
        <f>IF(I102="","",VLOOKUP(I102,data!$A$3:$AE$5468,20,FALSE))</f>
        <v/>
      </c>
    </row>
    <row r="103" spans="1:17" s="48" customFormat="1" ht="18" hidden="1" customHeight="1" x14ac:dyDescent="0.2">
      <c r="A103" s="52">
        <v>84</v>
      </c>
      <c r="B103" s="270" t="str">
        <f>IF(I103="","",VLOOKUP(I103,data!$A$3:$AE$5468,19,FALSE))</f>
        <v/>
      </c>
      <c r="C103" s="271"/>
      <c r="D103" s="53" t="str">
        <f>IF(I103="","",VLOOKUP(I103,data!$A$3:$AE$5468,13,FALSE))</f>
        <v/>
      </c>
      <c r="E103" s="52" t="str">
        <f>IF(I103="","",VLOOKUP(I103,data!$A$3:$AE$5468,29,FALSE))</f>
        <v/>
      </c>
      <c r="F103" s="272"/>
      <c r="G103" s="273"/>
      <c r="H103" s="274"/>
      <c r="I103" s="128"/>
      <c r="J103" s="54" t="str">
        <f>IF(I103="","",VLOOKUP(I103,data!$A$3:$AE$5468,21,FALSE))</f>
        <v/>
      </c>
      <c r="K103" s="55" t="str">
        <f t="shared" si="1"/>
        <v/>
      </c>
      <c r="L103" s="272"/>
      <c r="M103" s="273"/>
      <c r="N103" s="273"/>
      <c r="O103" s="274"/>
      <c r="P103" s="160" t="str">
        <f>IF(I103="","",VLOOKUP(I103,data!$A$3:$AE$5468,25,FALSE))</f>
        <v/>
      </c>
      <c r="Q103" s="161" t="str">
        <f>IF(I103="","",VLOOKUP(I103,data!$A$3:$AE$5468,20,FALSE))</f>
        <v/>
      </c>
    </row>
    <row r="104" spans="1:17" s="48" customFormat="1" ht="18" hidden="1" customHeight="1" x14ac:dyDescent="0.2">
      <c r="A104" s="52">
        <v>85</v>
      </c>
      <c r="B104" s="270" t="str">
        <f>IF(I104="","",VLOOKUP(I104,data!$A$3:$AE$5468,19,FALSE))</f>
        <v/>
      </c>
      <c r="C104" s="271"/>
      <c r="D104" s="53" t="str">
        <f>IF(I104="","",VLOOKUP(I104,data!$A$3:$AE$5468,13,FALSE))</f>
        <v/>
      </c>
      <c r="E104" s="52" t="str">
        <f>IF(I104="","",VLOOKUP(I104,data!$A$3:$AE$5468,29,FALSE))</f>
        <v/>
      </c>
      <c r="F104" s="272"/>
      <c r="G104" s="273"/>
      <c r="H104" s="274"/>
      <c r="I104" s="128"/>
      <c r="J104" s="54" t="str">
        <f>IF(I104="","",VLOOKUP(I104,data!$A$3:$AE$5468,21,FALSE))</f>
        <v/>
      </c>
      <c r="K104" s="55" t="str">
        <f t="shared" si="1"/>
        <v/>
      </c>
      <c r="L104" s="272"/>
      <c r="M104" s="273"/>
      <c r="N104" s="273"/>
      <c r="O104" s="274"/>
      <c r="P104" s="160" t="str">
        <f>IF(I104="","",VLOOKUP(I104,data!$A$3:$AE$5468,25,FALSE))</f>
        <v/>
      </c>
      <c r="Q104" s="161" t="str">
        <f>IF(I104="","",VLOOKUP(I104,data!$A$3:$AE$5468,20,FALSE))</f>
        <v/>
      </c>
    </row>
    <row r="105" spans="1:17" s="48" customFormat="1" ht="18" hidden="1" customHeight="1" x14ac:dyDescent="0.2">
      <c r="A105" s="52">
        <v>86</v>
      </c>
      <c r="B105" s="270" t="str">
        <f>IF(I105="","",VLOOKUP(I105,data!$A$3:$AE$5468,19,FALSE))</f>
        <v/>
      </c>
      <c r="C105" s="271"/>
      <c r="D105" s="53" t="str">
        <f>IF(I105="","",VLOOKUP(I105,data!$A$3:$AE$5468,13,FALSE))</f>
        <v/>
      </c>
      <c r="E105" s="52" t="str">
        <f>IF(I105="","",VLOOKUP(I105,data!$A$3:$AE$5468,29,FALSE))</f>
        <v/>
      </c>
      <c r="F105" s="272"/>
      <c r="G105" s="273"/>
      <c r="H105" s="274"/>
      <c r="I105" s="128"/>
      <c r="J105" s="54" t="str">
        <f>IF(I105="","",VLOOKUP(I105,data!$A$3:$AE$5468,21,FALSE))</f>
        <v/>
      </c>
      <c r="K105" s="55" t="str">
        <f t="shared" si="1"/>
        <v/>
      </c>
      <c r="L105" s="272"/>
      <c r="M105" s="273"/>
      <c r="N105" s="273"/>
      <c r="O105" s="274"/>
      <c r="P105" s="160" t="str">
        <f>IF(I105="","",VLOOKUP(I105,data!$A$3:$AE$5468,25,FALSE))</f>
        <v/>
      </c>
      <c r="Q105" s="161" t="str">
        <f>IF(I105="","",VLOOKUP(I105,data!$A$3:$AE$5468,20,FALSE))</f>
        <v/>
      </c>
    </row>
    <row r="106" spans="1:17" s="48" customFormat="1" ht="18" hidden="1" customHeight="1" x14ac:dyDescent="0.2">
      <c r="A106" s="52">
        <v>87</v>
      </c>
      <c r="B106" s="270" t="str">
        <f>IF(I106="","",VLOOKUP(I106,data!$A$3:$AE$5468,19,FALSE))</f>
        <v/>
      </c>
      <c r="C106" s="271"/>
      <c r="D106" s="53" t="str">
        <f>IF(I106="","",VLOOKUP(I106,data!$A$3:$AE$5468,13,FALSE))</f>
        <v/>
      </c>
      <c r="E106" s="52" t="str">
        <f>IF(I106="","",VLOOKUP(I106,data!$A$3:$AE$5468,29,FALSE))</f>
        <v/>
      </c>
      <c r="F106" s="272"/>
      <c r="G106" s="273"/>
      <c r="H106" s="274"/>
      <c r="I106" s="128"/>
      <c r="J106" s="54" t="str">
        <f>IF(I106="","",VLOOKUP(I106,data!$A$3:$AE$5468,21,FALSE))</f>
        <v/>
      </c>
      <c r="K106" s="55" t="str">
        <f t="shared" si="1"/>
        <v/>
      </c>
      <c r="L106" s="272"/>
      <c r="M106" s="273"/>
      <c r="N106" s="273"/>
      <c r="O106" s="274"/>
      <c r="P106" s="160" t="str">
        <f>IF(I106="","",VLOOKUP(I106,data!$A$3:$AE$5468,25,FALSE))</f>
        <v/>
      </c>
      <c r="Q106" s="161" t="str">
        <f>IF(I106="","",VLOOKUP(I106,data!$A$3:$AE$5468,20,FALSE))</f>
        <v/>
      </c>
    </row>
    <row r="107" spans="1:17" s="48" customFormat="1" ht="18" hidden="1" customHeight="1" x14ac:dyDescent="0.2">
      <c r="A107" s="52">
        <v>88</v>
      </c>
      <c r="B107" s="270" t="str">
        <f>IF(I107="","",VLOOKUP(I107,data!$A$3:$AE$5468,19,FALSE))</f>
        <v/>
      </c>
      <c r="C107" s="271"/>
      <c r="D107" s="53" t="str">
        <f>IF(I107="","",VLOOKUP(I107,data!$A$3:$AE$5468,13,FALSE))</f>
        <v/>
      </c>
      <c r="E107" s="52" t="str">
        <f>IF(I107="","",VLOOKUP(I107,data!$A$3:$AE$5468,29,FALSE))</f>
        <v/>
      </c>
      <c r="F107" s="272"/>
      <c r="G107" s="273"/>
      <c r="H107" s="274"/>
      <c r="I107" s="128"/>
      <c r="J107" s="54" t="str">
        <f>IF(I107="","",VLOOKUP(I107,data!$A$3:$AE$5468,21,FALSE))</f>
        <v/>
      </c>
      <c r="K107" s="55" t="str">
        <f t="shared" si="1"/>
        <v/>
      </c>
      <c r="L107" s="272"/>
      <c r="M107" s="273"/>
      <c r="N107" s="273"/>
      <c r="O107" s="274"/>
      <c r="P107" s="160" t="str">
        <f>IF(I107="","",VLOOKUP(I107,data!$A$3:$AE$5468,25,FALSE))</f>
        <v/>
      </c>
      <c r="Q107" s="161" t="str">
        <f>IF(I107="","",VLOOKUP(I107,data!$A$3:$AE$5468,20,FALSE))</f>
        <v/>
      </c>
    </row>
    <row r="108" spans="1:17" s="48" customFormat="1" ht="18" hidden="1" customHeight="1" x14ac:dyDescent="0.2">
      <c r="A108" s="52">
        <v>89</v>
      </c>
      <c r="B108" s="270" t="str">
        <f>IF(I108="","",VLOOKUP(I108,data!$A$3:$AE$5468,19,FALSE))</f>
        <v/>
      </c>
      <c r="C108" s="271"/>
      <c r="D108" s="53" t="str">
        <f>IF(I108="","",VLOOKUP(I108,data!$A$3:$AE$5468,13,FALSE))</f>
        <v/>
      </c>
      <c r="E108" s="52" t="str">
        <f>IF(I108="","",VLOOKUP(I108,data!$A$3:$AE$5468,29,FALSE))</f>
        <v/>
      </c>
      <c r="F108" s="272"/>
      <c r="G108" s="273"/>
      <c r="H108" s="274"/>
      <c r="I108" s="128"/>
      <c r="J108" s="54" t="str">
        <f>IF(I108="","",VLOOKUP(I108,data!$A$3:$AE$5468,21,FALSE))</f>
        <v/>
      </c>
      <c r="K108" s="55" t="str">
        <f t="shared" si="1"/>
        <v/>
      </c>
      <c r="L108" s="272"/>
      <c r="M108" s="273"/>
      <c r="N108" s="273"/>
      <c r="O108" s="274"/>
      <c r="P108" s="160" t="str">
        <f>IF(I108="","",VLOOKUP(I108,data!$A$3:$AE$5468,25,FALSE))</f>
        <v/>
      </c>
      <c r="Q108" s="161" t="str">
        <f>IF(I108="","",VLOOKUP(I108,data!$A$3:$AE$5468,20,FALSE))</f>
        <v/>
      </c>
    </row>
    <row r="109" spans="1:17" s="48" customFormat="1" ht="18" hidden="1" customHeight="1" x14ac:dyDescent="0.2">
      <c r="A109" s="52">
        <v>90</v>
      </c>
      <c r="B109" s="270" t="str">
        <f>IF(I109="","",VLOOKUP(I109,data!$A$3:$AE$5468,19,FALSE))</f>
        <v/>
      </c>
      <c r="C109" s="271"/>
      <c r="D109" s="53" t="str">
        <f>IF(I109="","",VLOOKUP(I109,data!$A$3:$AE$5468,13,FALSE))</f>
        <v/>
      </c>
      <c r="E109" s="52" t="str">
        <f>IF(I109="","",VLOOKUP(I109,data!$A$3:$AE$5468,29,FALSE))</f>
        <v/>
      </c>
      <c r="F109" s="272"/>
      <c r="G109" s="273"/>
      <c r="H109" s="274"/>
      <c r="I109" s="128"/>
      <c r="J109" s="54" t="str">
        <f>IF(I109="","",VLOOKUP(I109,data!$A$3:$AE$5468,21,FALSE))</f>
        <v/>
      </c>
      <c r="K109" s="55" t="str">
        <f t="shared" si="1"/>
        <v/>
      </c>
      <c r="L109" s="272"/>
      <c r="M109" s="273"/>
      <c r="N109" s="273"/>
      <c r="O109" s="274"/>
      <c r="P109" s="160" t="str">
        <f>IF(I109="","",VLOOKUP(I109,data!$A$3:$AE$5468,25,FALSE))</f>
        <v/>
      </c>
      <c r="Q109" s="161" t="str">
        <f>IF(I109="","",VLOOKUP(I109,data!$A$3:$AE$5468,20,FALSE))</f>
        <v/>
      </c>
    </row>
    <row r="110" spans="1:17" s="48" customFormat="1" ht="18" hidden="1" customHeight="1" x14ac:dyDescent="0.2">
      <c r="A110" s="52">
        <v>91</v>
      </c>
      <c r="B110" s="270" t="str">
        <f>IF(I110="","",VLOOKUP(I110,data!$A$3:$AE$5468,19,FALSE))</f>
        <v/>
      </c>
      <c r="C110" s="271"/>
      <c r="D110" s="53" t="str">
        <f>IF(I110="","",VLOOKUP(I110,data!$A$3:$AE$5468,13,FALSE))</f>
        <v/>
      </c>
      <c r="E110" s="52" t="str">
        <f>IF(I110="","",VLOOKUP(I110,data!$A$3:$AE$5468,29,FALSE))</f>
        <v/>
      </c>
      <c r="F110" s="272"/>
      <c r="G110" s="273"/>
      <c r="H110" s="274"/>
      <c r="I110" s="128"/>
      <c r="J110" s="54" t="str">
        <f>IF(I110="","",VLOOKUP(I110,data!$A$3:$AE$5468,21,FALSE))</f>
        <v/>
      </c>
      <c r="K110" s="55" t="str">
        <f t="shared" si="1"/>
        <v/>
      </c>
      <c r="L110" s="272"/>
      <c r="M110" s="273"/>
      <c r="N110" s="273"/>
      <c r="O110" s="274"/>
      <c r="P110" s="160" t="str">
        <f>IF(I110="","",VLOOKUP(I110,data!$A$3:$AE$5468,25,FALSE))</f>
        <v/>
      </c>
      <c r="Q110" s="161" t="str">
        <f>IF(I110="","",VLOOKUP(I110,data!$A$3:$AE$5468,20,FALSE))</f>
        <v/>
      </c>
    </row>
    <row r="111" spans="1:17" s="48" customFormat="1" ht="18" hidden="1" customHeight="1" x14ac:dyDescent="0.2">
      <c r="A111" s="52">
        <v>92</v>
      </c>
      <c r="B111" s="270" t="str">
        <f>IF(I111="","",VLOOKUP(I111,data!$A$3:$AE$5468,19,FALSE))</f>
        <v/>
      </c>
      <c r="C111" s="271"/>
      <c r="D111" s="53" t="str">
        <f>IF(I111="","",VLOOKUP(I111,data!$A$3:$AE$5468,13,FALSE))</f>
        <v/>
      </c>
      <c r="E111" s="52" t="str">
        <f>IF(I111="","",VLOOKUP(I111,data!$A$3:$AE$5468,29,FALSE))</f>
        <v/>
      </c>
      <c r="F111" s="272"/>
      <c r="G111" s="273"/>
      <c r="H111" s="274"/>
      <c r="I111" s="128"/>
      <c r="J111" s="54" t="str">
        <f>IF(I111="","",VLOOKUP(I111,data!$A$3:$AE$5468,21,FALSE))</f>
        <v/>
      </c>
      <c r="K111" s="55" t="str">
        <f t="shared" si="1"/>
        <v/>
      </c>
      <c r="L111" s="272"/>
      <c r="M111" s="273"/>
      <c r="N111" s="273"/>
      <c r="O111" s="274"/>
      <c r="P111" s="160" t="str">
        <f>IF(I111="","",VLOOKUP(I111,data!$A$3:$AE$5468,25,FALSE))</f>
        <v/>
      </c>
      <c r="Q111" s="161" t="str">
        <f>IF(I111="","",VLOOKUP(I111,data!$A$3:$AE$5468,20,FALSE))</f>
        <v/>
      </c>
    </row>
    <row r="112" spans="1:17" s="48" customFormat="1" ht="18" hidden="1" customHeight="1" x14ac:dyDescent="0.2">
      <c r="A112" s="52">
        <v>93</v>
      </c>
      <c r="B112" s="270" t="str">
        <f>IF(I112="","",VLOOKUP(I112,data!$A$3:$AE$5468,19,FALSE))</f>
        <v/>
      </c>
      <c r="C112" s="271"/>
      <c r="D112" s="53" t="str">
        <f>IF(I112="","",VLOOKUP(I112,data!$A$3:$AE$5468,13,FALSE))</f>
        <v/>
      </c>
      <c r="E112" s="52" t="str">
        <f>IF(I112="","",VLOOKUP(I112,data!$A$3:$AE$5468,29,FALSE))</f>
        <v/>
      </c>
      <c r="F112" s="272"/>
      <c r="G112" s="273"/>
      <c r="H112" s="274"/>
      <c r="I112" s="128"/>
      <c r="J112" s="54" t="str">
        <f>IF(I112="","",VLOOKUP(I112,data!$A$3:$AE$5468,21,FALSE))</f>
        <v/>
      </c>
      <c r="K112" s="55" t="str">
        <f t="shared" si="1"/>
        <v/>
      </c>
      <c r="L112" s="272"/>
      <c r="M112" s="273"/>
      <c r="N112" s="273"/>
      <c r="O112" s="274"/>
      <c r="P112" s="160" t="str">
        <f>IF(I112="","",VLOOKUP(I112,data!$A$3:$AE$5468,25,FALSE))</f>
        <v/>
      </c>
      <c r="Q112" s="161" t="str">
        <f>IF(I112="","",VLOOKUP(I112,data!$A$3:$AE$5468,20,FALSE))</f>
        <v/>
      </c>
    </row>
    <row r="113" spans="1:17" s="48" customFormat="1" ht="18" hidden="1" customHeight="1" x14ac:dyDescent="0.2">
      <c r="A113" s="52">
        <v>94</v>
      </c>
      <c r="B113" s="270" t="str">
        <f>IF(I113="","",VLOOKUP(I113,data!$A$3:$AE$5468,19,FALSE))</f>
        <v/>
      </c>
      <c r="C113" s="271"/>
      <c r="D113" s="53" t="str">
        <f>IF(I113="","",VLOOKUP(I113,data!$A$3:$AE$5468,13,FALSE))</f>
        <v/>
      </c>
      <c r="E113" s="52" t="str">
        <f>IF(I113="","",VLOOKUP(I113,data!$A$3:$AE$5468,29,FALSE))</f>
        <v/>
      </c>
      <c r="F113" s="272"/>
      <c r="G113" s="273"/>
      <c r="H113" s="274"/>
      <c r="I113" s="128"/>
      <c r="J113" s="54" t="str">
        <f>IF(I113="","",VLOOKUP(I113,data!$A$3:$AE$5468,21,FALSE))</f>
        <v/>
      </c>
      <c r="K113" s="55" t="str">
        <f t="shared" si="1"/>
        <v/>
      </c>
      <c r="L113" s="272"/>
      <c r="M113" s="273"/>
      <c r="N113" s="273"/>
      <c r="O113" s="274"/>
      <c r="P113" s="160" t="str">
        <f>IF(I113="","",VLOOKUP(I113,data!$A$3:$AE$5468,25,FALSE))</f>
        <v/>
      </c>
      <c r="Q113" s="161" t="str">
        <f>IF(I113="","",VLOOKUP(I113,data!$A$3:$AE$5468,20,FALSE))</f>
        <v/>
      </c>
    </row>
    <row r="114" spans="1:17" s="48" customFormat="1" ht="18" hidden="1" customHeight="1" x14ac:dyDescent="0.2">
      <c r="A114" s="52">
        <v>95</v>
      </c>
      <c r="B114" s="270" t="str">
        <f>IF(I114="","",VLOOKUP(I114,data!$A$3:$AE$5468,19,FALSE))</f>
        <v/>
      </c>
      <c r="C114" s="271"/>
      <c r="D114" s="53" t="str">
        <f>IF(I114="","",VLOOKUP(I114,data!$A$3:$AE$5468,13,FALSE))</f>
        <v/>
      </c>
      <c r="E114" s="52" t="str">
        <f>IF(I114="","",VLOOKUP(I114,data!$A$3:$AE$5468,29,FALSE))</f>
        <v/>
      </c>
      <c r="F114" s="272"/>
      <c r="G114" s="273"/>
      <c r="H114" s="274"/>
      <c r="I114" s="128"/>
      <c r="J114" s="54" t="str">
        <f>IF(I114="","",VLOOKUP(I114,data!$A$3:$AE$5468,21,FALSE))</f>
        <v/>
      </c>
      <c r="K114" s="55" t="str">
        <f t="shared" si="1"/>
        <v/>
      </c>
      <c r="L114" s="272"/>
      <c r="M114" s="273"/>
      <c r="N114" s="273"/>
      <c r="O114" s="274"/>
      <c r="P114" s="160" t="str">
        <f>IF(I114="","",VLOOKUP(I114,data!$A$3:$AE$5468,25,FALSE))</f>
        <v/>
      </c>
      <c r="Q114" s="161" t="str">
        <f>IF(I114="","",VLOOKUP(I114,data!$A$3:$AE$5468,20,FALSE))</f>
        <v/>
      </c>
    </row>
    <row r="115" spans="1:17" s="48" customFormat="1" ht="18" hidden="1" customHeight="1" x14ac:dyDescent="0.2">
      <c r="A115" s="52">
        <v>96</v>
      </c>
      <c r="B115" s="270" t="str">
        <f>IF(I115="","",VLOOKUP(I115,data!$A$3:$AE$5468,19,FALSE))</f>
        <v/>
      </c>
      <c r="C115" s="271"/>
      <c r="D115" s="53" t="str">
        <f>IF(I115="","",VLOOKUP(I115,data!$A$3:$AE$5468,13,FALSE))</f>
        <v/>
      </c>
      <c r="E115" s="52" t="str">
        <f>IF(I115="","",VLOOKUP(I115,data!$A$3:$AE$5468,29,FALSE))</f>
        <v/>
      </c>
      <c r="F115" s="272"/>
      <c r="G115" s="273"/>
      <c r="H115" s="274"/>
      <c r="I115" s="128"/>
      <c r="J115" s="54" t="str">
        <f>IF(I115="","",VLOOKUP(I115,data!$A$3:$AE$5468,21,FALSE))</f>
        <v/>
      </c>
      <c r="K115" s="55" t="str">
        <f t="shared" si="1"/>
        <v/>
      </c>
      <c r="L115" s="272"/>
      <c r="M115" s="273"/>
      <c r="N115" s="273"/>
      <c r="O115" s="274"/>
      <c r="P115" s="160" t="str">
        <f>IF(I115="","",VLOOKUP(I115,data!$A$3:$AE$5468,25,FALSE))</f>
        <v/>
      </c>
      <c r="Q115" s="161" t="str">
        <f>IF(I115="","",VLOOKUP(I115,data!$A$3:$AE$5468,20,FALSE))</f>
        <v/>
      </c>
    </row>
    <row r="116" spans="1:17" s="48" customFormat="1" ht="18" hidden="1" customHeight="1" x14ac:dyDescent="0.2">
      <c r="A116" s="52">
        <v>97</v>
      </c>
      <c r="B116" s="270" t="str">
        <f>IF(I116="","",VLOOKUP(I116,data!$A$3:$AE$5468,19,FALSE))</f>
        <v/>
      </c>
      <c r="C116" s="271"/>
      <c r="D116" s="53" t="str">
        <f>IF(I116="","",VLOOKUP(I116,data!$A$3:$AE$5468,13,FALSE))</f>
        <v/>
      </c>
      <c r="E116" s="52" t="str">
        <f>IF(I116="","",VLOOKUP(I116,data!$A$3:$AE$5468,29,FALSE))</f>
        <v/>
      </c>
      <c r="F116" s="272"/>
      <c r="G116" s="273"/>
      <c r="H116" s="274"/>
      <c r="I116" s="128"/>
      <c r="J116" s="54" t="str">
        <f>IF(I116="","",VLOOKUP(I116,data!$A$3:$AE$5468,21,FALSE))</f>
        <v/>
      </c>
      <c r="K116" s="55" t="str">
        <f t="shared" si="1"/>
        <v/>
      </c>
      <c r="L116" s="272"/>
      <c r="M116" s="273"/>
      <c r="N116" s="273"/>
      <c r="O116" s="274"/>
      <c r="P116" s="160" t="str">
        <f>IF(I116="","",VLOOKUP(I116,data!$A$3:$AE$5468,25,FALSE))</f>
        <v/>
      </c>
      <c r="Q116" s="161" t="str">
        <f>IF(I116="","",VLOOKUP(I116,data!$A$3:$AE$5468,20,FALSE))</f>
        <v/>
      </c>
    </row>
    <row r="117" spans="1:17" s="48" customFormat="1" ht="18" hidden="1" customHeight="1" x14ac:dyDescent="0.2">
      <c r="A117" s="52">
        <v>98</v>
      </c>
      <c r="B117" s="270" t="str">
        <f>IF(I117="","",VLOOKUP(I117,data!$A$3:$AE$5468,19,FALSE))</f>
        <v/>
      </c>
      <c r="C117" s="271"/>
      <c r="D117" s="53" t="str">
        <f>IF(I117="","",VLOOKUP(I117,data!$A$3:$AE$5468,13,FALSE))</f>
        <v/>
      </c>
      <c r="E117" s="52" t="str">
        <f>IF(I117="","",VLOOKUP(I117,data!$A$3:$AE$5468,29,FALSE))</f>
        <v/>
      </c>
      <c r="F117" s="272"/>
      <c r="G117" s="273"/>
      <c r="H117" s="274"/>
      <c r="I117" s="128"/>
      <c r="J117" s="54" t="str">
        <f>IF(I117="","",VLOOKUP(I117,data!$A$3:$AE$5468,21,FALSE))</f>
        <v/>
      </c>
      <c r="K117" s="55" t="str">
        <f t="shared" si="1"/>
        <v/>
      </c>
      <c r="L117" s="272"/>
      <c r="M117" s="273"/>
      <c r="N117" s="273"/>
      <c r="O117" s="274"/>
      <c r="P117" s="160" t="str">
        <f>IF(I117="","",VLOOKUP(I117,data!$A$3:$AE$5468,25,FALSE))</f>
        <v/>
      </c>
      <c r="Q117" s="161" t="str">
        <f>IF(I117="","",VLOOKUP(I117,data!$A$3:$AE$5468,20,FALSE))</f>
        <v/>
      </c>
    </row>
    <row r="118" spans="1:17" s="48" customFormat="1" ht="18" hidden="1" customHeight="1" x14ac:dyDescent="0.2">
      <c r="A118" s="52">
        <v>99</v>
      </c>
      <c r="B118" s="270" t="str">
        <f>IF(I118="","",VLOOKUP(I118,data!$A$3:$AE$5468,19,FALSE))</f>
        <v/>
      </c>
      <c r="C118" s="271"/>
      <c r="D118" s="53" t="str">
        <f>IF(I118="","",VLOOKUP(I118,data!$A$3:$AE$5468,13,FALSE))</f>
        <v/>
      </c>
      <c r="E118" s="52" t="str">
        <f>IF(I118="","",VLOOKUP(I118,data!$A$3:$AE$5468,29,FALSE))</f>
        <v/>
      </c>
      <c r="F118" s="272"/>
      <c r="G118" s="273"/>
      <c r="H118" s="274"/>
      <c r="I118" s="128"/>
      <c r="J118" s="54" t="str">
        <f>IF(I118="","",VLOOKUP(I118,data!$A$3:$AE$5468,21,FALSE))</f>
        <v/>
      </c>
      <c r="K118" s="55" t="str">
        <f t="shared" si="1"/>
        <v/>
      </c>
      <c r="L118" s="272"/>
      <c r="M118" s="273"/>
      <c r="N118" s="273"/>
      <c r="O118" s="274"/>
      <c r="P118" s="160" t="str">
        <f>IF(I118="","",VLOOKUP(I118,data!$A$3:$AE$5468,25,FALSE))</f>
        <v/>
      </c>
      <c r="Q118" s="161" t="str">
        <f>IF(I118="","",VLOOKUP(I118,data!$A$3:$AE$5468,20,FALSE))</f>
        <v/>
      </c>
    </row>
    <row r="119" spans="1:17" s="48" customFormat="1" ht="18" hidden="1" customHeight="1" x14ac:dyDescent="0.2">
      <c r="A119" s="52">
        <v>100</v>
      </c>
      <c r="B119" s="270" t="str">
        <f>IF(I119="","",VLOOKUP(I119,data!$A$3:$AE$5468,19,FALSE))</f>
        <v/>
      </c>
      <c r="C119" s="271"/>
      <c r="D119" s="53" t="str">
        <f>IF(I119="","",VLOOKUP(I119,data!$A$3:$AE$5468,13,FALSE))</f>
        <v/>
      </c>
      <c r="E119" s="52" t="str">
        <f>IF(I119="","",VLOOKUP(I119,data!$A$3:$AE$5468,29,FALSE))</f>
        <v/>
      </c>
      <c r="F119" s="272"/>
      <c r="G119" s="273"/>
      <c r="H119" s="274"/>
      <c r="I119" s="128"/>
      <c r="J119" s="54" t="str">
        <f>IF(I119="","",VLOOKUP(I119,data!$A$3:$AE$5468,21,FALSE))</f>
        <v/>
      </c>
      <c r="K119" s="55" t="str">
        <f t="shared" si="1"/>
        <v/>
      </c>
      <c r="L119" s="272"/>
      <c r="M119" s="273"/>
      <c r="N119" s="273"/>
      <c r="O119" s="274"/>
      <c r="P119" s="160" t="str">
        <f>IF(I119="","",VLOOKUP(I119,data!$A$3:$AE$5468,25,FALSE))</f>
        <v/>
      </c>
      <c r="Q119" s="161" t="str">
        <f>IF(I119="","",VLOOKUP(I119,data!$A$3:$AE$5468,20,FALSE))</f>
        <v/>
      </c>
    </row>
    <row r="120" spans="1:17" s="48" customFormat="1" ht="18" hidden="1" customHeight="1" x14ac:dyDescent="0.2">
      <c r="A120" s="52">
        <v>101</v>
      </c>
      <c r="B120" s="270" t="str">
        <f>IF(I120="","",VLOOKUP(I120,data!$A$3:$AE$5468,19,FALSE))</f>
        <v/>
      </c>
      <c r="C120" s="271"/>
      <c r="D120" s="53" t="str">
        <f>IF(I120="","",VLOOKUP(I120,data!$A$3:$AE$5468,13,FALSE))</f>
        <v/>
      </c>
      <c r="E120" s="52" t="str">
        <f>IF(I120="","",VLOOKUP(I120,data!$A$3:$AE$5468,29,FALSE))</f>
        <v/>
      </c>
      <c r="F120" s="272"/>
      <c r="G120" s="273"/>
      <c r="H120" s="274"/>
      <c r="I120" s="128"/>
      <c r="J120" s="54" t="str">
        <f>IF(I120="","",VLOOKUP(I120,data!$A$3:$AE$5468,21,FALSE))</f>
        <v/>
      </c>
      <c r="K120" s="55" t="str">
        <f t="shared" si="1"/>
        <v/>
      </c>
      <c r="L120" s="272"/>
      <c r="M120" s="273"/>
      <c r="N120" s="273"/>
      <c r="O120" s="274"/>
      <c r="P120" s="160" t="str">
        <f>IF(I120="","",VLOOKUP(I120,data!$A$3:$AE$5468,25,FALSE))</f>
        <v/>
      </c>
      <c r="Q120" s="161" t="str">
        <f>IF(I120="","",VLOOKUP(I120,data!$A$3:$AE$5468,20,FALSE))</f>
        <v/>
      </c>
    </row>
    <row r="121" spans="1:17" s="48" customFormat="1" ht="18" hidden="1" customHeight="1" x14ac:dyDescent="0.2">
      <c r="A121" s="52">
        <v>102</v>
      </c>
      <c r="B121" s="270" t="str">
        <f>IF(I121="","",VLOOKUP(I121,data!$A$3:$AE$5468,19,FALSE))</f>
        <v/>
      </c>
      <c r="C121" s="271"/>
      <c r="D121" s="53" t="str">
        <f>IF(I121="","",VLOOKUP(I121,data!$A$3:$AE$5468,13,FALSE))</f>
        <v/>
      </c>
      <c r="E121" s="52" t="str">
        <f>IF(I121="","",VLOOKUP(I121,data!$A$3:$AE$5468,29,FALSE))</f>
        <v/>
      </c>
      <c r="F121" s="272"/>
      <c r="G121" s="273"/>
      <c r="H121" s="274"/>
      <c r="I121" s="128"/>
      <c r="J121" s="54" t="str">
        <f>IF(I121="","",VLOOKUP(I121,data!$A$3:$AE$5468,21,FALSE))</f>
        <v/>
      </c>
      <c r="K121" s="55" t="str">
        <f t="shared" si="1"/>
        <v/>
      </c>
      <c r="L121" s="272"/>
      <c r="M121" s="273"/>
      <c r="N121" s="273"/>
      <c r="O121" s="274"/>
      <c r="P121" s="160" t="str">
        <f>IF(I121="","",VLOOKUP(I121,data!$A$3:$AE$5468,25,FALSE))</f>
        <v/>
      </c>
      <c r="Q121" s="161" t="str">
        <f>IF(I121="","",VLOOKUP(I121,data!$A$3:$AE$5468,20,FALSE))</f>
        <v/>
      </c>
    </row>
    <row r="122" spans="1:17" s="48" customFormat="1" ht="18" hidden="1" customHeight="1" x14ac:dyDescent="0.2">
      <c r="A122" s="52">
        <v>103</v>
      </c>
      <c r="B122" s="270" t="str">
        <f>IF(I122="","",VLOOKUP(I122,data!$A$3:$AE$5468,19,FALSE))</f>
        <v/>
      </c>
      <c r="C122" s="271"/>
      <c r="D122" s="53" t="str">
        <f>IF(I122="","",VLOOKUP(I122,data!$A$3:$AE$5468,13,FALSE))</f>
        <v/>
      </c>
      <c r="E122" s="52" t="str">
        <f>IF(I122="","",VLOOKUP(I122,data!$A$3:$AE$5468,29,FALSE))</f>
        <v/>
      </c>
      <c r="F122" s="272"/>
      <c r="G122" s="273"/>
      <c r="H122" s="274"/>
      <c r="I122" s="128"/>
      <c r="J122" s="54" t="str">
        <f>IF(I122="","",VLOOKUP(I122,data!$A$3:$AE$5468,21,FALSE))</f>
        <v/>
      </c>
      <c r="K122" s="55" t="str">
        <f t="shared" si="1"/>
        <v/>
      </c>
      <c r="L122" s="272"/>
      <c r="M122" s="273"/>
      <c r="N122" s="273"/>
      <c r="O122" s="274"/>
      <c r="P122" s="160" t="str">
        <f>IF(I122="","",VLOOKUP(I122,data!$A$3:$AE$5468,25,FALSE))</f>
        <v/>
      </c>
      <c r="Q122" s="161" t="str">
        <f>IF(I122="","",VLOOKUP(I122,data!$A$3:$AE$5468,20,FALSE))</f>
        <v/>
      </c>
    </row>
    <row r="123" spans="1:17" s="48" customFormat="1" ht="18" hidden="1" customHeight="1" x14ac:dyDescent="0.2">
      <c r="A123" s="52">
        <v>104</v>
      </c>
      <c r="B123" s="270" t="str">
        <f>IF(I123="","",VLOOKUP(I123,data!$A$3:$AE$5468,19,FALSE))</f>
        <v/>
      </c>
      <c r="C123" s="271"/>
      <c r="D123" s="53" t="str">
        <f>IF(I123="","",VLOOKUP(I123,data!$A$3:$AE$5468,13,FALSE))</f>
        <v/>
      </c>
      <c r="E123" s="52" t="str">
        <f>IF(I123="","",VLOOKUP(I123,data!$A$3:$AE$5468,29,FALSE))</f>
        <v/>
      </c>
      <c r="F123" s="272"/>
      <c r="G123" s="273"/>
      <c r="H123" s="274"/>
      <c r="I123" s="128"/>
      <c r="J123" s="54" t="str">
        <f>IF(I123="","",VLOOKUP(I123,data!$A$3:$AE$5468,21,FALSE))</f>
        <v/>
      </c>
      <c r="K123" s="55" t="str">
        <f t="shared" si="1"/>
        <v/>
      </c>
      <c r="L123" s="272"/>
      <c r="M123" s="273"/>
      <c r="N123" s="273"/>
      <c r="O123" s="274"/>
      <c r="P123" s="160" t="str">
        <f>IF(I123="","",VLOOKUP(I123,data!$A$3:$AE$5468,25,FALSE))</f>
        <v/>
      </c>
      <c r="Q123" s="161" t="str">
        <f>IF(I123="","",VLOOKUP(I123,data!$A$3:$AE$5468,20,FALSE))</f>
        <v/>
      </c>
    </row>
    <row r="124" spans="1:17" s="48" customFormat="1" ht="18" hidden="1" customHeight="1" x14ac:dyDescent="0.2">
      <c r="A124" s="52">
        <v>105</v>
      </c>
      <c r="B124" s="270" t="str">
        <f>IF(I124="","",VLOOKUP(I124,data!$A$3:$AE$5468,19,FALSE))</f>
        <v/>
      </c>
      <c r="C124" s="271"/>
      <c r="D124" s="53" t="str">
        <f>IF(I124="","",VLOOKUP(I124,data!$A$3:$AE$5468,13,FALSE))</f>
        <v/>
      </c>
      <c r="E124" s="52" t="str">
        <f>IF(I124="","",VLOOKUP(I124,data!$A$3:$AE$5468,29,FALSE))</f>
        <v/>
      </c>
      <c r="F124" s="272"/>
      <c r="G124" s="273"/>
      <c r="H124" s="274"/>
      <c r="I124" s="128"/>
      <c r="J124" s="54" t="str">
        <f>IF(I124="","",VLOOKUP(I124,data!$A$3:$AE$5468,21,FALSE))</f>
        <v/>
      </c>
      <c r="K124" s="55" t="str">
        <f t="shared" si="1"/>
        <v/>
      </c>
      <c r="L124" s="272"/>
      <c r="M124" s="273"/>
      <c r="N124" s="273"/>
      <c r="O124" s="274"/>
      <c r="P124" s="160" t="str">
        <f>IF(I124="","",VLOOKUP(I124,data!$A$3:$AE$5468,25,FALSE))</f>
        <v/>
      </c>
      <c r="Q124" s="161" t="str">
        <f>IF(I124="","",VLOOKUP(I124,data!$A$3:$AE$5468,20,FALSE))</f>
        <v/>
      </c>
    </row>
    <row r="125" spans="1:17" s="48" customFormat="1" ht="18" hidden="1" customHeight="1" x14ac:dyDescent="0.2">
      <c r="A125" s="52">
        <v>106</v>
      </c>
      <c r="B125" s="270" t="str">
        <f>IF(I125="","",VLOOKUP(I125,data!$A$3:$AE$5468,19,FALSE))</f>
        <v/>
      </c>
      <c r="C125" s="271"/>
      <c r="D125" s="53" t="str">
        <f>IF(I125="","",VLOOKUP(I125,data!$A$3:$AE$5468,13,FALSE))</f>
        <v/>
      </c>
      <c r="E125" s="52" t="str">
        <f>IF(I125="","",VLOOKUP(I125,data!$A$3:$AE$5468,29,FALSE))</f>
        <v/>
      </c>
      <c r="F125" s="272"/>
      <c r="G125" s="273"/>
      <c r="H125" s="274"/>
      <c r="I125" s="128"/>
      <c r="J125" s="54" t="str">
        <f>IF(I125="","",VLOOKUP(I125,data!$A$3:$AE$5468,21,FALSE))</f>
        <v/>
      </c>
      <c r="K125" s="55" t="str">
        <f t="shared" si="1"/>
        <v/>
      </c>
      <c r="L125" s="272"/>
      <c r="M125" s="273"/>
      <c r="N125" s="273"/>
      <c r="O125" s="274"/>
      <c r="P125" s="160" t="str">
        <f>IF(I125="","",VLOOKUP(I125,data!$A$3:$AE$5468,25,FALSE))</f>
        <v/>
      </c>
      <c r="Q125" s="161" t="str">
        <f>IF(I125="","",VLOOKUP(I125,data!$A$3:$AE$5468,20,FALSE))</f>
        <v/>
      </c>
    </row>
    <row r="126" spans="1:17" s="48" customFormat="1" ht="18" hidden="1" customHeight="1" x14ac:dyDescent="0.2">
      <c r="A126" s="52">
        <v>107</v>
      </c>
      <c r="B126" s="270" t="str">
        <f>IF(I126="","",VLOOKUP(I126,data!$A$3:$AE$5468,19,FALSE))</f>
        <v/>
      </c>
      <c r="C126" s="271"/>
      <c r="D126" s="53" t="str">
        <f>IF(I126="","",VLOOKUP(I126,data!$A$3:$AE$5468,13,FALSE))</f>
        <v/>
      </c>
      <c r="E126" s="52" t="str">
        <f>IF(I126="","",VLOOKUP(I126,data!$A$3:$AE$5468,29,FALSE))</f>
        <v/>
      </c>
      <c r="F126" s="272"/>
      <c r="G126" s="273"/>
      <c r="H126" s="274"/>
      <c r="I126" s="128"/>
      <c r="J126" s="54" t="str">
        <f>IF(I126="","",VLOOKUP(I126,data!$A$3:$AE$5468,21,FALSE))</f>
        <v/>
      </c>
      <c r="K126" s="55" t="str">
        <f t="shared" si="1"/>
        <v/>
      </c>
      <c r="L126" s="272"/>
      <c r="M126" s="273"/>
      <c r="N126" s="273"/>
      <c r="O126" s="274"/>
      <c r="P126" s="160" t="str">
        <f>IF(I126="","",VLOOKUP(I126,data!$A$3:$AE$5468,25,FALSE))</f>
        <v/>
      </c>
      <c r="Q126" s="161" t="str">
        <f>IF(I126="","",VLOOKUP(I126,data!$A$3:$AE$5468,20,FALSE))</f>
        <v/>
      </c>
    </row>
    <row r="127" spans="1:17" s="48" customFormat="1" ht="18" hidden="1" customHeight="1" x14ac:dyDescent="0.2">
      <c r="A127" s="52">
        <v>108</v>
      </c>
      <c r="B127" s="270" t="str">
        <f>IF(I127="","",VLOOKUP(I127,data!$A$3:$AE$5468,19,FALSE))</f>
        <v/>
      </c>
      <c r="C127" s="271"/>
      <c r="D127" s="53" t="str">
        <f>IF(I127="","",VLOOKUP(I127,data!$A$3:$AE$5468,13,FALSE))</f>
        <v/>
      </c>
      <c r="E127" s="52" t="str">
        <f>IF(I127="","",VLOOKUP(I127,data!$A$3:$AE$5468,29,FALSE))</f>
        <v/>
      </c>
      <c r="F127" s="272"/>
      <c r="G127" s="273"/>
      <c r="H127" s="274"/>
      <c r="I127" s="128"/>
      <c r="J127" s="54" t="str">
        <f>IF(I127="","",VLOOKUP(I127,data!$A$3:$AE$5468,21,FALSE))</f>
        <v/>
      </c>
      <c r="K127" s="55" t="str">
        <f t="shared" si="1"/>
        <v/>
      </c>
      <c r="L127" s="272"/>
      <c r="M127" s="273"/>
      <c r="N127" s="273"/>
      <c r="O127" s="274"/>
      <c r="P127" s="160" t="str">
        <f>IF(I127="","",VLOOKUP(I127,data!$A$3:$AE$5468,25,FALSE))</f>
        <v/>
      </c>
      <c r="Q127" s="161" t="str">
        <f>IF(I127="","",VLOOKUP(I127,data!$A$3:$AE$5468,20,FALSE))</f>
        <v/>
      </c>
    </row>
    <row r="128" spans="1:17" s="48" customFormat="1" ht="18" hidden="1" customHeight="1" x14ac:dyDescent="0.2">
      <c r="A128" s="52">
        <v>109</v>
      </c>
      <c r="B128" s="270" t="str">
        <f>IF(I128="","",VLOOKUP(I128,data!$A$3:$AE$5468,19,FALSE))</f>
        <v/>
      </c>
      <c r="C128" s="271"/>
      <c r="D128" s="53" t="str">
        <f>IF(I128="","",VLOOKUP(I128,data!$A$3:$AE$5468,13,FALSE))</f>
        <v/>
      </c>
      <c r="E128" s="52" t="str">
        <f>IF(I128="","",VLOOKUP(I128,data!$A$3:$AE$5468,29,FALSE))</f>
        <v/>
      </c>
      <c r="F128" s="272"/>
      <c r="G128" s="273"/>
      <c r="H128" s="274"/>
      <c r="I128" s="128"/>
      <c r="J128" s="54" t="str">
        <f>IF(I128="","",VLOOKUP(I128,data!$A$3:$AE$5468,21,FALSE))</f>
        <v/>
      </c>
      <c r="K128" s="55" t="str">
        <f t="shared" si="1"/>
        <v/>
      </c>
      <c r="L128" s="272"/>
      <c r="M128" s="273"/>
      <c r="N128" s="273"/>
      <c r="O128" s="274"/>
      <c r="P128" s="160" t="str">
        <f>IF(I128="","",VLOOKUP(I128,data!$A$3:$AE$5468,25,FALSE))</f>
        <v/>
      </c>
      <c r="Q128" s="161" t="str">
        <f>IF(I128="","",VLOOKUP(I128,data!$A$3:$AE$5468,20,FALSE))</f>
        <v/>
      </c>
    </row>
    <row r="129" spans="1:17" s="48" customFormat="1" ht="18" hidden="1" customHeight="1" x14ac:dyDescent="0.2">
      <c r="A129" s="52">
        <v>110</v>
      </c>
      <c r="B129" s="270" t="str">
        <f>IF(I129="","",VLOOKUP(I129,data!$A$3:$AE$5468,19,FALSE))</f>
        <v/>
      </c>
      <c r="C129" s="271"/>
      <c r="D129" s="53" t="str">
        <f>IF(I129="","",VLOOKUP(I129,data!$A$3:$AE$5468,13,FALSE))</f>
        <v/>
      </c>
      <c r="E129" s="52" t="str">
        <f>IF(I129="","",VLOOKUP(I129,data!$A$3:$AE$5468,29,FALSE))</f>
        <v/>
      </c>
      <c r="F129" s="272"/>
      <c r="G129" s="273"/>
      <c r="H129" s="274"/>
      <c r="I129" s="128"/>
      <c r="J129" s="54" t="str">
        <f>IF(I129="","",VLOOKUP(I129,data!$A$3:$AE$5468,21,FALSE))</f>
        <v/>
      </c>
      <c r="K129" s="55" t="str">
        <f t="shared" si="1"/>
        <v/>
      </c>
      <c r="L129" s="272"/>
      <c r="M129" s="273"/>
      <c r="N129" s="273"/>
      <c r="O129" s="274"/>
      <c r="P129" s="160" t="str">
        <f>IF(I129="","",VLOOKUP(I129,data!$A$3:$AE$5468,25,FALSE))</f>
        <v/>
      </c>
      <c r="Q129" s="161" t="str">
        <f>IF(I129="","",VLOOKUP(I129,data!$A$3:$AE$5468,20,FALSE))</f>
        <v/>
      </c>
    </row>
    <row r="130" spans="1:17" s="48" customFormat="1" ht="18" hidden="1" customHeight="1" x14ac:dyDescent="0.2">
      <c r="A130" s="52">
        <v>111</v>
      </c>
      <c r="B130" s="270" t="str">
        <f>IF(I130="","",VLOOKUP(I130,data!$A$3:$AE$5468,19,FALSE))</f>
        <v/>
      </c>
      <c r="C130" s="271"/>
      <c r="D130" s="53" t="str">
        <f>IF(I130="","",VLOOKUP(I130,data!$A$3:$AE$5468,13,FALSE))</f>
        <v/>
      </c>
      <c r="E130" s="52" t="str">
        <f>IF(I130="","",VLOOKUP(I130,data!$A$3:$AE$5468,29,FALSE))</f>
        <v/>
      </c>
      <c r="F130" s="272"/>
      <c r="G130" s="273"/>
      <c r="H130" s="274"/>
      <c r="I130" s="128"/>
      <c r="J130" s="54" t="str">
        <f>IF(I130="","",VLOOKUP(I130,data!$A$3:$AE$5468,21,FALSE))</f>
        <v/>
      </c>
      <c r="K130" s="55" t="str">
        <f t="shared" si="1"/>
        <v/>
      </c>
      <c r="L130" s="272"/>
      <c r="M130" s="273"/>
      <c r="N130" s="273"/>
      <c r="O130" s="274"/>
      <c r="P130" s="160" t="str">
        <f>IF(I130="","",VLOOKUP(I130,data!$A$3:$AE$5468,25,FALSE))</f>
        <v/>
      </c>
      <c r="Q130" s="161" t="str">
        <f>IF(I130="","",VLOOKUP(I130,data!$A$3:$AE$5468,20,FALSE))</f>
        <v/>
      </c>
    </row>
    <row r="131" spans="1:17" s="48" customFormat="1" ht="18" hidden="1" customHeight="1" x14ac:dyDescent="0.2">
      <c r="A131" s="52">
        <v>112</v>
      </c>
      <c r="B131" s="270" t="str">
        <f>IF(I131="","",VLOOKUP(I131,data!$A$3:$AE$5468,19,FALSE))</f>
        <v/>
      </c>
      <c r="C131" s="271"/>
      <c r="D131" s="53" t="str">
        <f>IF(I131="","",VLOOKUP(I131,data!$A$3:$AE$5468,13,FALSE))</f>
        <v/>
      </c>
      <c r="E131" s="52" t="str">
        <f>IF(I131="","",VLOOKUP(I131,data!$A$3:$AE$5468,29,FALSE))</f>
        <v/>
      </c>
      <c r="F131" s="272"/>
      <c r="G131" s="273"/>
      <c r="H131" s="274"/>
      <c r="I131" s="128"/>
      <c r="J131" s="54" t="str">
        <f>IF(I131="","",VLOOKUP(I131,data!$A$3:$AE$5468,21,FALSE))</f>
        <v/>
      </c>
      <c r="K131" s="55" t="str">
        <f t="shared" si="1"/>
        <v/>
      </c>
      <c r="L131" s="272"/>
      <c r="M131" s="273"/>
      <c r="N131" s="273"/>
      <c r="O131" s="274"/>
      <c r="P131" s="160" t="str">
        <f>IF(I131="","",VLOOKUP(I131,data!$A$3:$AE$5468,25,FALSE))</f>
        <v/>
      </c>
      <c r="Q131" s="161" t="str">
        <f>IF(I131="","",VLOOKUP(I131,data!$A$3:$AE$5468,20,FALSE))</f>
        <v/>
      </c>
    </row>
    <row r="132" spans="1:17" s="48" customFormat="1" ht="18" hidden="1" customHeight="1" x14ac:dyDescent="0.2">
      <c r="A132" s="52">
        <v>113</v>
      </c>
      <c r="B132" s="270" t="str">
        <f>IF(I132="","",VLOOKUP(I132,data!$A$3:$AE$5468,19,FALSE))</f>
        <v/>
      </c>
      <c r="C132" s="271"/>
      <c r="D132" s="53" t="str">
        <f>IF(I132="","",VLOOKUP(I132,data!$A$3:$AE$5468,13,FALSE))</f>
        <v/>
      </c>
      <c r="E132" s="52" t="str">
        <f>IF(I132="","",VLOOKUP(I132,data!$A$3:$AE$5468,29,FALSE))</f>
        <v/>
      </c>
      <c r="F132" s="272"/>
      <c r="G132" s="273"/>
      <c r="H132" s="274"/>
      <c r="I132" s="128"/>
      <c r="J132" s="54" t="str">
        <f>IF(I132="","",VLOOKUP(I132,data!$A$3:$AE$5468,21,FALSE))</f>
        <v/>
      </c>
      <c r="K132" s="55" t="str">
        <f t="shared" si="1"/>
        <v/>
      </c>
      <c r="L132" s="272"/>
      <c r="M132" s="273"/>
      <c r="N132" s="273"/>
      <c r="O132" s="274"/>
      <c r="P132" s="160" t="str">
        <f>IF(I132="","",VLOOKUP(I132,data!$A$3:$AE$5468,25,FALSE))</f>
        <v/>
      </c>
      <c r="Q132" s="161" t="str">
        <f>IF(I132="","",VLOOKUP(I132,data!$A$3:$AE$5468,20,FALSE))</f>
        <v/>
      </c>
    </row>
    <row r="133" spans="1:17" s="48" customFormat="1" ht="18" hidden="1" customHeight="1" x14ac:dyDescent="0.2">
      <c r="A133" s="52">
        <v>114</v>
      </c>
      <c r="B133" s="270" t="str">
        <f>IF(I133="","",VLOOKUP(I133,data!$A$3:$AE$5468,19,FALSE))</f>
        <v/>
      </c>
      <c r="C133" s="271"/>
      <c r="D133" s="53" t="str">
        <f>IF(I133="","",VLOOKUP(I133,data!$A$3:$AE$5468,13,FALSE))</f>
        <v/>
      </c>
      <c r="E133" s="52" t="str">
        <f>IF(I133="","",VLOOKUP(I133,data!$A$3:$AE$5468,29,FALSE))</f>
        <v/>
      </c>
      <c r="F133" s="272"/>
      <c r="G133" s="273"/>
      <c r="H133" s="274"/>
      <c r="I133" s="128"/>
      <c r="J133" s="54" t="str">
        <f>IF(I133="","",VLOOKUP(I133,data!$A$3:$AE$5468,21,FALSE))</f>
        <v/>
      </c>
      <c r="K133" s="55" t="str">
        <f t="shared" si="1"/>
        <v/>
      </c>
      <c r="L133" s="272"/>
      <c r="M133" s="273"/>
      <c r="N133" s="273"/>
      <c r="O133" s="274"/>
      <c r="P133" s="160" t="str">
        <f>IF(I133="","",VLOOKUP(I133,data!$A$3:$AE$5468,25,FALSE))</f>
        <v/>
      </c>
      <c r="Q133" s="161" t="str">
        <f>IF(I133="","",VLOOKUP(I133,data!$A$3:$AE$5468,20,FALSE))</f>
        <v/>
      </c>
    </row>
    <row r="134" spans="1:17" s="48" customFormat="1" ht="18" hidden="1" customHeight="1" x14ac:dyDescent="0.2">
      <c r="A134" s="52">
        <v>115</v>
      </c>
      <c r="B134" s="270" t="str">
        <f>IF(I134="","",VLOOKUP(I134,data!$A$3:$AE$5468,19,FALSE))</f>
        <v/>
      </c>
      <c r="C134" s="271"/>
      <c r="D134" s="53" t="str">
        <f>IF(I134="","",VLOOKUP(I134,data!$A$3:$AE$5468,13,FALSE))</f>
        <v/>
      </c>
      <c r="E134" s="52" t="str">
        <f>IF(I134="","",VLOOKUP(I134,data!$A$3:$AE$5468,29,FALSE))</f>
        <v/>
      </c>
      <c r="F134" s="272"/>
      <c r="G134" s="273"/>
      <c r="H134" s="274"/>
      <c r="I134" s="128"/>
      <c r="J134" s="54" t="str">
        <f>IF(I134="","",VLOOKUP(I134,data!$A$3:$AE$5468,21,FALSE))</f>
        <v/>
      </c>
      <c r="K134" s="55" t="str">
        <f t="shared" si="1"/>
        <v/>
      </c>
      <c r="L134" s="272"/>
      <c r="M134" s="273"/>
      <c r="N134" s="273"/>
      <c r="O134" s="274"/>
      <c r="P134" s="160" t="str">
        <f>IF(I134="","",VLOOKUP(I134,data!$A$3:$AE$5468,25,FALSE))</f>
        <v/>
      </c>
      <c r="Q134" s="161" t="str">
        <f>IF(I134="","",VLOOKUP(I134,data!$A$3:$AE$5468,20,FALSE))</f>
        <v/>
      </c>
    </row>
    <row r="135" spans="1:17" s="48" customFormat="1" ht="18" hidden="1" customHeight="1" x14ac:dyDescent="0.2">
      <c r="A135" s="52">
        <v>116</v>
      </c>
      <c r="B135" s="270" t="str">
        <f>IF(I135="","",VLOOKUP(I135,data!$A$3:$AE$5468,19,FALSE))</f>
        <v/>
      </c>
      <c r="C135" s="271"/>
      <c r="D135" s="53" t="str">
        <f>IF(I135="","",VLOOKUP(I135,data!$A$3:$AE$5468,13,FALSE))</f>
        <v/>
      </c>
      <c r="E135" s="52" t="str">
        <f>IF(I135="","",VLOOKUP(I135,data!$A$3:$AE$5468,29,FALSE))</f>
        <v/>
      </c>
      <c r="F135" s="272"/>
      <c r="G135" s="273"/>
      <c r="H135" s="274"/>
      <c r="I135" s="128"/>
      <c r="J135" s="54" t="str">
        <f>IF(I135="","",VLOOKUP(I135,data!$A$3:$AE$5468,21,FALSE))</f>
        <v/>
      </c>
      <c r="K135" s="55" t="str">
        <f t="shared" si="1"/>
        <v/>
      </c>
      <c r="L135" s="272"/>
      <c r="M135" s="273"/>
      <c r="N135" s="273"/>
      <c r="O135" s="274"/>
      <c r="P135" s="160" t="str">
        <f>IF(I135="","",VLOOKUP(I135,data!$A$3:$AE$5468,25,FALSE))</f>
        <v/>
      </c>
      <c r="Q135" s="161" t="str">
        <f>IF(I135="","",VLOOKUP(I135,data!$A$3:$AE$5468,20,FALSE))</f>
        <v/>
      </c>
    </row>
    <row r="136" spans="1:17" s="48" customFormat="1" ht="18" hidden="1" customHeight="1" x14ac:dyDescent="0.2">
      <c r="A136" s="52">
        <v>117</v>
      </c>
      <c r="B136" s="270" t="str">
        <f>IF(I136="","",VLOOKUP(I136,data!$A$3:$AE$5468,19,FALSE))</f>
        <v/>
      </c>
      <c r="C136" s="271"/>
      <c r="D136" s="53" t="str">
        <f>IF(I136="","",VLOOKUP(I136,data!$A$3:$AE$5468,13,FALSE))</f>
        <v/>
      </c>
      <c r="E136" s="52" t="str">
        <f>IF(I136="","",VLOOKUP(I136,data!$A$3:$AE$5468,29,FALSE))</f>
        <v/>
      </c>
      <c r="F136" s="272"/>
      <c r="G136" s="273"/>
      <c r="H136" s="274"/>
      <c r="I136" s="128"/>
      <c r="J136" s="54" t="str">
        <f>IF(I136="","",VLOOKUP(I136,data!$A$3:$AE$5468,21,FALSE))</f>
        <v/>
      </c>
      <c r="K136" s="55" t="str">
        <f t="shared" si="1"/>
        <v/>
      </c>
      <c r="L136" s="272"/>
      <c r="M136" s="273"/>
      <c r="N136" s="273"/>
      <c r="O136" s="274"/>
      <c r="P136" s="160" t="str">
        <f>IF(I136="","",VLOOKUP(I136,data!$A$3:$AE$5468,25,FALSE))</f>
        <v/>
      </c>
      <c r="Q136" s="161" t="str">
        <f>IF(I136="","",VLOOKUP(I136,data!$A$3:$AE$5468,20,FALSE))</f>
        <v/>
      </c>
    </row>
    <row r="137" spans="1:17" s="48" customFormat="1" ht="18" hidden="1" customHeight="1" x14ac:dyDescent="0.2">
      <c r="A137" s="52">
        <v>118</v>
      </c>
      <c r="B137" s="270" t="str">
        <f>IF(I137="","",VLOOKUP(I137,data!$A$3:$AE$5468,19,FALSE))</f>
        <v/>
      </c>
      <c r="C137" s="271"/>
      <c r="D137" s="53" t="str">
        <f>IF(I137="","",VLOOKUP(I137,data!$A$3:$AE$5468,13,FALSE))</f>
        <v/>
      </c>
      <c r="E137" s="52" t="str">
        <f>IF(I137="","",VLOOKUP(I137,data!$A$3:$AE$5468,29,FALSE))</f>
        <v/>
      </c>
      <c r="F137" s="272"/>
      <c r="G137" s="273"/>
      <c r="H137" s="274"/>
      <c r="I137" s="128"/>
      <c r="J137" s="54" t="str">
        <f>IF(I137="","",VLOOKUP(I137,data!$A$3:$AE$5468,21,FALSE))</f>
        <v/>
      </c>
      <c r="K137" s="55" t="str">
        <f t="shared" si="1"/>
        <v/>
      </c>
      <c r="L137" s="272"/>
      <c r="M137" s="273"/>
      <c r="N137" s="273"/>
      <c r="O137" s="274"/>
      <c r="P137" s="160" t="str">
        <f>IF(I137="","",VLOOKUP(I137,data!$A$3:$AE$5468,25,FALSE))</f>
        <v/>
      </c>
      <c r="Q137" s="161" t="str">
        <f>IF(I137="","",VLOOKUP(I137,data!$A$3:$AE$5468,20,FALSE))</f>
        <v/>
      </c>
    </row>
    <row r="138" spans="1:17" s="48" customFormat="1" ht="18" hidden="1" customHeight="1" x14ac:dyDescent="0.2">
      <c r="A138" s="52">
        <v>119</v>
      </c>
      <c r="B138" s="270" t="str">
        <f>IF(I138="","",VLOOKUP(I138,data!$A$3:$AE$5468,19,FALSE))</f>
        <v/>
      </c>
      <c r="C138" s="271"/>
      <c r="D138" s="53" t="str">
        <f>IF(I138="","",VLOOKUP(I138,data!$A$3:$AE$5468,13,FALSE))</f>
        <v/>
      </c>
      <c r="E138" s="52" t="str">
        <f>IF(I138="","",VLOOKUP(I138,data!$A$3:$AE$5468,29,FALSE))</f>
        <v/>
      </c>
      <c r="F138" s="272"/>
      <c r="G138" s="273"/>
      <c r="H138" s="274"/>
      <c r="I138" s="128"/>
      <c r="J138" s="54" t="str">
        <f>IF(I138="","",VLOOKUP(I138,data!$A$3:$AE$5468,21,FALSE))</f>
        <v/>
      </c>
      <c r="K138" s="55" t="str">
        <f t="shared" si="1"/>
        <v/>
      </c>
      <c r="L138" s="272"/>
      <c r="M138" s="273"/>
      <c r="N138" s="273"/>
      <c r="O138" s="274"/>
      <c r="P138" s="160" t="str">
        <f>IF(I138="","",VLOOKUP(I138,data!$A$3:$AE$5468,25,FALSE))</f>
        <v/>
      </c>
      <c r="Q138" s="161" t="str">
        <f>IF(I138="","",VLOOKUP(I138,data!$A$3:$AE$5468,20,FALSE))</f>
        <v/>
      </c>
    </row>
    <row r="139" spans="1:17" s="48" customFormat="1" ht="18" hidden="1" customHeight="1" x14ac:dyDescent="0.2">
      <c r="A139" s="52">
        <v>120</v>
      </c>
      <c r="B139" s="270" t="str">
        <f>IF(I139="","",VLOOKUP(I139,data!$A$3:$AE$5468,19,FALSE))</f>
        <v/>
      </c>
      <c r="C139" s="271"/>
      <c r="D139" s="53" t="str">
        <f>IF(I139="","",VLOOKUP(I139,data!$A$3:$AE$5468,13,FALSE))</f>
        <v/>
      </c>
      <c r="E139" s="52" t="str">
        <f>IF(I139="","",VLOOKUP(I139,data!$A$3:$AE$5468,29,FALSE))</f>
        <v/>
      </c>
      <c r="F139" s="272"/>
      <c r="G139" s="273"/>
      <c r="H139" s="274"/>
      <c r="I139" s="128"/>
      <c r="J139" s="54" t="str">
        <f>IF(I139="","",VLOOKUP(I139,data!$A$3:$AE$5468,21,FALSE))</f>
        <v/>
      </c>
      <c r="K139" s="55" t="str">
        <f t="shared" si="1"/>
        <v/>
      </c>
      <c r="L139" s="272"/>
      <c r="M139" s="273"/>
      <c r="N139" s="273"/>
      <c r="O139" s="274"/>
      <c r="P139" s="160" t="str">
        <f>IF(I139="","",VLOOKUP(I139,data!$A$3:$AE$5468,25,FALSE))</f>
        <v/>
      </c>
      <c r="Q139" s="161" t="str">
        <f>IF(I139="","",VLOOKUP(I139,data!$A$3:$AE$5468,20,FALSE))</f>
        <v/>
      </c>
    </row>
    <row r="140" spans="1:17" s="48" customFormat="1" ht="18" hidden="1" customHeight="1" x14ac:dyDescent="0.2">
      <c r="A140" s="52">
        <v>121</v>
      </c>
      <c r="B140" s="270" t="str">
        <f>IF(I140="","",VLOOKUP(I140,data!$A$3:$AE$5468,19,FALSE))</f>
        <v/>
      </c>
      <c r="C140" s="271"/>
      <c r="D140" s="53" t="str">
        <f>IF(I140="","",VLOOKUP(I140,data!$A$3:$AE$5468,13,FALSE))</f>
        <v/>
      </c>
      <c r="E140" s="52" t="str">
        <f>IF(I140="","",VLOOKUP(I140,data!$A$3:$AE$5468,29,FALSE))</f>
        <v/>
      </c>
      <c r="F140" s="272"/>
      <c r="G140" s="273"/>
      <c r="H140" s="274"/>
      <c r="I140" s="128"/>
      <c r="J140" s="54" t="str">
        <f>IF(I140="","",VLOOKUP(I140,data!$A$3:$AE$5468,21,FALSE))</f>
        <v/>
      </c>
      <c r="K140" s="55" t="str">
        <f t="shared" si="1"/>
        <v/>
      </c>
      <c r="L140" s="272"/>
      <c r="M140" s="273"/>
      <c r="N140" s="273"/>
      <c r="O140" s="274"/>
      <c r="P140" s="160" t="str">
        <f>IF(I140="","",VLOOKUP(I140,data!$A$3:$AE$5468,25,FALSE))</f>
        <v/>
      </c>
      <c r="Q140" s="161" t="str">
        <f>IF(I140="","",VLOOKUP(I140,data!$A$3:$AE$5468,20,FALSE))</f>
        <v/>
      </c>
    </row>
    <row r="141" spans="1:17" s="48" customFormat="1" ht="18" hidden="1" customHeight="1" x14ac:dyDescent="0.2">
      <c r="A141" s="52">
        <v>122</v>
      </c>
      <c r="B141" s="270" t="str">
        <f>IF(I141="","",VLOOKUP(I141,data!$A$3:$AE$5468,19,FALSE))</f>
        <v/>
      </c>
      <c r="C141" s="271"/>
      <c r="D141" s="53" t="str">
        <f>IF(I141="","",VLOOKUP(I141,data!$A$3:$AE$5468,13,FALSE))</f>
        <v/>
      </c>
      <c r="E141" s="52" t="str">
        <f>IF(I141="","",VLOOKUP(I141,data!$A$3:$AE$5468,29,FALSE))</f>
        <v/>
      </c>
      <c r="F141" s="272"/>
      <c r="G141" s="273"/>
      <c r="H141" s="274"/>
      <c r="I141" s="128"/>
      <c r="J141" s="54" t="str">
        <f>IF(I141="","",VLOOKUP(I141,data!$A$3:$AE$5468,21,FALSE))</f>
        <v/>
      </c>
      <c r="K141" s="55" t="str">
        <f t="shared" si="1"/>
        <v/>
      </c>
      <c r="L141" s="272"/>
      <c r="M141" s="273"/>
      <c r="N141" s="273"/>
      <c r="O141" s="274"/>
      <c r="P141" s="160" t="str">
        <f>IF(I141="","",VLOOKUP(I141,data!$A$3:$AE$5468,25,FALSE))</f>
        <v/>
      </c>
      <c r="Q141" s="161" t="str">
        <f>IF(I141="","",VLOOKUP(I141,data!$A$3:$AE$5468,20,FALSE))</f>
        <v/>
      </c>
    </row>
    <row r="142" spans="1:17" s="48" customFormat="1" ht="18" hidden="1" customHeight="1" x14ac:dyDescent="0.2">
      <c r="A142" s="52">
        <v>123</v>
      </c>
      <c r="B142" s="270" t="str">
        <f>IF(I142="","",VLOOKUP(I142,data!$A$3:$AE$5468,19,FALSE))</f>
        <v/>
      </c>
      <c r="C142" s="271"/>
      <c r="D142" s="53" t="str">
        <f>IF(I142="","",VLOOKUP(I142,data!$A$3:$AE$5468,13,FALSE))</f>
        <v/>
      </c>
      <c r="E142" s="52" t="str">
        <f>IF(I142="","",VLOOKUP(I142,data!$A$3:$AE$5468,29,FALSE))</f>
        <v/>
      </c>
      <c r="F142" s="272"/>
      <c r="G142" s="273"/>
      <c r="H142" s="274"/>
      <c r="I142" s="128"/>
      <c r="J142" s="54" t="str">
        <f>IF(I142="","",VLOOKUP(I142,data!$A$3:$AE$5468,21,FALSE))</f>
        <v/>
      </c>
      <c r="K142" s="55" t="str">
        <f t="shared" si="1"/>
        <v/>
      </c>
      <c r="L142" s="272"/>
      <c r="M142" s="273"/>
      <c r="N142" s="273"/>
      <c r="O142" s="274"/>
      <c r="P142" s="160" t="str">
        <f>IF(I142="","",VLOOKUP(I142,data!$A$3:$AE$5468,25,FALSE))</f>
        <v/>
      </c>
      <c r="Q142" s="161" t="str">
        <f>IF(I142="","",VLOOKUP(I142,data!$A$3:$AE$5468,20,FALSE))</f>
        <v/>
      </c>
    </row>
    <row r="143" spans="1:17" s="48" customFormat="1" ht="18" hidden="1" customHeight="1" x14ac:dyDescent="0.2">
      <c r="A143" s="52">
        <v>124</v>
      </c>
      <c r="B143" s="270" t="str">
        <f>IF(I143="","",VLOOKUP(I143,data!$A$3:$AE$5468,19,FALSE))</f>
        <v/>
      </c>
      <c r="C143" s="271"/>
      <c r="D143" s="53" t="str">
        <f>IF(I143="","",VLOOKUP(I143,data!$A$3:$AE$5468,13,FALSE))</f>
        <v/>
      </c>
      <c r="E143" s="52" t="str">
        <f>IF(I143="","",VLOOKUP(I143,data!$A$3:$AE$5468,29,FALSE))</f>
        <v/>
      </c>
      <c r="F143" s="272"/>
      <c r="G143" s="273"/>
      <c r="H143" s="274"/>
      <c r="I143" s="128"/>
      <c r="J143" s="54" t="str">
        <f>IF(I143="","",VLOOKUP(I143,data!$A$3:$AE$5468,21,FALSE))</f>
        <v/>
      </c>
      <c r="K143" s="55" t="str">
        <f t="shared" si="1"/>
        <v/>
      </c>
      <c r="L143" s="272"/>
      <c r="M143" s="273"/>
      <c r="N143" s="273"/>
      <c r="O143" s="274"/>
      <c r="P143" s="160" t="str">
        <f>IF(I143="","",VLOOKUP(I143,data!$A$3:$AE$5468,25,FALSE))</f>
        <v/>
      </c>
      <c r="Q143" s="161" t="str">
        <f>IF(I143="","",VLOOKUP(I143,data!$A$3:$AE$5468,20,FALSE))</f>
        <v/>
      </c>
    </row>
    <row r="144" spans="1:17" s="48" customFormat="1" ht="18" hidden="1" customHeight="1" x14ac:dyDescent="0.2">
      <c r="A144" s="52">
        <v>125</v>
      </c>
      <c r="B144" s="270" t="str">
        <f>IF(I144="","",VLOOKUP(I144,data!$A$3:$AE$5468,19,FALSE))</f>
        <v/>
      </c>
      <c r="C144" s="271"/>
      <c r="D144" s="53" t="str">
        <f>IF(I144="","",VLOOKUP(I144,data!$A$3:$AE$5468,13,FALSE))</f>
        <v/>
      </c>
      <c r="E144" s="52" t="str">
        <f>IF(I144="","",VLOOKUP(I144,data!$A$3:$AE$5468,29,FALSE))</f>
        <v/>
      </c>
      <c r="F144" s="272"/>
      <c r="G144" s="273"/>
      <c r="H144" s="274"/>
      <c r="I144" s="128"/>
      <c r="J144" s="54" t="str">
        <f>IF(I144="","",VLOOKUP(I144,data!$A$3:$AE$5468,21,FALSE))</f>
        <v/>
      </c>
      <c r="K144" s="55" t="str">
        <f t="shared" si="1"/>
        <v/>
      </c>
      <c r="L144" s="272"/>
      <c r="M144" s="273"/>
      <c r="N144" s="273"/>
      <c r="O144" s="274"/>
      <c r="P144" s="160" t="str">
        <f>IF(I144="","",VLOOKUP(I144,data!$A$3:$AE$5468,25,FALSE))</f>
        <v/>
      </c>
      <c r="Q144" s="161" t="str">
        <f>IF(I144="","",VLOOKUP(I144,data!$A$3:$AE$5468,20,FALSE))</f>
        <v/>
      </c>
    </row>
    <row r="145" spans="1:18" s="48" customFormat="1" ht="18" hidden="1" customHeight="1" x14ac:dyDescent="0.2">
      <c r="A145" s="52">
        <v>126</v>
      </c>
      <c r="B145" s="270" t="str">
        <f>IF(I145="","",VLOOKUP(I145,data!$A$3:$AE$5468,19,FALSE))</f>
        <v/>
      </c>
      <c r="C145" s="271"/>
      <c r="D145" s="53" t="str">
        <f>IF(I145="","",VLOOKUP(I145,data!$A$3:$AE$5468,13,FALSE))</f>
        <v/>
      </c>
      <c r="E145" s="52" t="str">
        <f>IF(I145="","",VLOOKUP(I145,data!$A$3:$AE$5468,29,FALSE))</f>
        <v/>
      </c>
      <c r="F145" s="272"/>
      <c r="G145" s="273"/>
      <c r="H145" s="274"/>
      <c r="I145" s="128"/>
      <c r="J145" s="54" t="str">
        <f>IF(I145="","",VLOOKUP(I145,data!$A$3:$AE$5468,21,FALSE))</f>
        <v/>
      </c>
      <c r="K145" s="55" t="str">
        <f t="shared" si="1"/>
        <v/>
      </c>
      <c r="L145" s="272"/>
      <c r="M145" s="273"/>
      <c r="N145" s="273"/>
      <c r="O145" s="274"/>
      <c r="P145" s="160" t="str">
        <f>IF(I145="","",VLOOKUP(I145,data!$A$3:$AE$5468,25,FALSE))</f>
        <v/>
      </c>
      <c r="Q145" s="161" t="str">
        <f>IF(I145="","",VLOOKUP(I145,data!$A$3:$AE$5468,20,FALSE))</f>
        <v/>
      </c>
    </row>
    <row r="146" spans="1:18" s="48" customFormat="1" ht="18" hidden="1" customHeight="1" x14ac:dyDescent="0.2">
      <c r="A146" s="52">
        <v>127</v>
      </c>
      <c r="B146" s="270" t="str">
        <f>IF(I146="","",VLOOKUP(I146,data!$A$3:$AE$5468,19,FALSE))</f>
        <v/>
      </c>
      <c r="C146" s="271"/>
      <c r="D146" s="53" t="str">
        <f>IF(I146="","",VLOOKUP(I146,data!$A$3:$AE$5468,13,FALSE))</f>
        <v/>
      </c>
      <c r="E146" s="52" t="str">
        <f>IF(I146="","",VLOOKUP(I146,data!$A$3:$AE$5468,29,FALSE))</f>
        <v/>
      </c>
      <c r="F146" s="272"/>
      <c r="G146" s="273"/>
      <c r="H146" s="274"/>
      <c r="I146" s="128"/>
      <c r="J146" s="54" t="str">
        <f>IF(I146="","",VLOOKUP(I146,data!$A$3:$AE$5468,21,FALSE))</f>
        <v/>
      </c>
      <c r="K146" s="55" t="str">
        <f t="shared" si="1"/>
        <v/>
      </c>
      <c r="L146" s="272"/>
      <c r="M146" s="273"/>
      <c r="N146" s="273"/>
      <c r="O146" s="274"/>
      <c r="P146" s="160" t="str">
        <f>IF(I146="","",VLOOKUP(I146,data!$A$3:$AE$5468,25,FALSE))</f>
        <v/>
      </c>
      <c r="Q146" s="161" t="str">
        <f>IF(I146="","",VLOOKUP(I146,data!$A$3:$AE$5468,20,FALSE))</f>
        <v/>
      </c>
    </row>
    <row r="147" spans="1:18" s="48" customFormat="1" ht="18" hidden="1" customHeight="1" x14ac:dyDescent="0.2">
      <c r="A147" s="52">
        <v>128</v>
      </c>
      <c r="B147" s="270" t="str">
        <f>IF(I147="","",VLOOKUP(I147,data!$A$3:$AE$5468,19,FALSE))</f>
        <v/>
      </c>
      <c r="C147" s="271"/>
      <c r="D147" s="53" t="str">
        <f>IF(I147="","",VLOOKUP(I147,data!$A$3:$AE$5468,13,FALSE))</f>
        <v/>
      </c>
      <c r="E147" s="52" t="str">
        <f>IF(I147="","",VLOOKUP(I147,data!$A$3:$AE$5468,29,FALSE))</f>
        <v/>
      </c>
      <c r="F147" s="272"/>
      <c r="G147" s="273"/>
      <c r="H147" s="274"/>
      <c r="I147" s="128"/>
      <c r="J147" s="54" t="str">
        <f>IF(I147="","",VLOOKUP(I147,data!$A$3:$AE$5468,21,FALSE))</f>
        <v/>
      </c>
      <c r="K147" s="55" t="str">
        <f t="shared" si="1"/>
        <v/>
      </c>
      <c r="L147" s="272"/>
      <c r="M147" s="273"/>
      <c r="N147" s="273"/>
      <c r="O147" s="274"/>
      <c r="P147" s="160" t="str">
        <f>IF(I147="","",VLOOKUP(I147,data!$A$3:$AE$5468,25,FALSE))</f>
        <v/>
      </c>
      <c r="Q147" s="161" t="str">
        <f>IF(I147="","",VLOOKUP(I147,data!$A$3:$AE$5468,20,FALSE))</f>
        <v/>
      </c>
    </row>
    <row r="148" spans="1:18" s="48" customFormat="1" ht="18" hidden="1" customHeight="1" x14ac:dyDescent="0.2">
      <c r="A148" s="52">
        <v>129</v>
      </c>
      <c r="B148" s="270" t="str">
        <f>IF(I148="","",VLOOKUP(I148,data!$A$3:$AE$5468,19,FALSE))</f>
        <v/>
      </c>
      <c r="C148" s="271"/>
      <c r="D148" s="53" t="str">
        <f>IF(I148="","",VLOOKUP(I148,data!$A$3:$AE$5468,13,FALSE))</f>
        <v/>
      </c>
      <c r="E148" s="52" t="str">
        <f>IF(I148="","",VLOOKUP(I148,data!$A$3:$AE$5468,29,FALSE))</f>
        <v/>
      </c>
      <c r="F148" s="272"/>
      <c r="G148" s="273"/>
      <c r="H148" s="274"/>
      <c r="I148" s="42"/>
      <c r="J148" s="54" t="str">
        <f>IF(I148="","",VLOOKUP(I148,data!$A$3:$AE$5468,21,FALSE))</f>
        <v/>
      </c>
      <c r="K148" s="55" t="str">
        <f t="shared" si="1"/>
        <v/>
      </c>
      <c r="L148" s="272"/>
      <c r="M148" s="273"/>
      <c r="N148" s="273"/>
      <c r="O148" s="274"/>
      <c r="P148" s="160" t="str">
        <f>IF(I148="","",VLOOKUP(I148,data!$A$3:$AE$5468,25,FALSE))</f>
        <v/>
      </c>
      <c r="Q148" s="161" t="str">
        <f>IF(I148="","",VLOOKUP(I148,data!$A$3:$AE$5468,20,FALSE))</f>
        <v/>
      </c>
    </row>
    <row r="149" spans="1:18" s="48" customFormat="1" ht="18" hidden="1" customHeight="1" x14ac:dyDescent="0.2">
      <c r="A149" s="52">
        <v>130</v>
      </c>
      <c r="B149" s="270" t="str">
        <f>IF(I149="","",VLOOKUP(I149,data!$A$3:$AE$5468,19,FALSE))</f>
        <v/>
      </c>
      <c r="C149" s="271"/>
      <c r="D149" s="53" t="str">
        <f>IF(I149="","",VLOOKUP(I149,data!$A$3:$AE$5468,13,FALSE))</f>
        <v/>
      </c>
      <c r="E149" s="52" t="str">
        <f>IF(I149="","",VLOOKUP(I149,data!$A$3:$AE$5468,29,FALSE))</f>
        <v/>
      </c>
      <c r="F149" s="272"/>
      <c r="G149" s="273"/>
      <c r="H149" s="274"/>
      <c r="I149" s="42"/>
      <c r="J149" s="54" t="str">
        <f>IF(I149="","",VLOOKUP(I149,data!$A$3:$AE$5468,21,FALSE))</f>
        <v/>
      </c>
      <c r="K149" s="55" t="str">
        <f>IF(J149="","","Pedag.")</f>
        <v/>
      </c>
      <c r="L149" s="272"/>
      <c r="M149" s="273"/>
      <c r="N149" s="273"/>
      <c r="O149" s="274"/>
      <c r="P149" s="160" t="str">
        <f>IF(I149="","",VLOOKUP(I149,data!$A$3:$AE$5468,25,FALSE))</f>
        <v/>
      </c>
      <c r="Q149" s="161" t="str">
        <f>IF(I149="","",VLOOKUP(I149,data!$A$3:$AE$5468,20,FALSE))</f>
        <v/>
      </c>
    </row>
    <row r="150" spans="1:18" s="48" customFormat="1" ht="21" customHeight="1" x14ac:dyDescent="0.25">
      <c r="A150" s="275" t="s">
        <v>6261</v>
      </c>
      <c r="B150" s="276"/>
      <c r="C150" s="276"/>
      <c r="D150" s="276"/>
      <c r="E150" s="276"/>
      <c r="F150" s="276"/>
      <c r="G150" s="276"/>
      <c r="H150" s="277"/>
      <c r="I150" s="205">
        <f>COUNTIF(I20:I149,"????????????")</f>
        <v>1</v>
      </c>
      <c r="J150" s="206"/>
      <c r="K150" s="206"/>
      <c r="L150" s="280">
        <f>SUM(L20:O149)</f>
        <v>63</v>
      </c>
      <c r="M150" s="280"/>
      <c r="N150" s="280"/>
      <c r="O150" s="280"/>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7" t="s">
        <v>6254</v>
      </c>
      <c r="B154" s="267" t="s">
        <v>31</v>
      </c>
      <c r="C154" s="269"/>
      <c r="D154" s="208" t="s">
        <v>6255</v>
      </c>
      <c r="E154" s="209" t="s">
        <v>6264</v>
      </c>
      <c r="F154" s="267" t="s">
        <v>6257</v>
      </c>
      <c r="G154" s="268"/>
      <c r="H154" s="268"/>
      <c r="I154" s="209" t="s">
        <v>6265</v>
      </c>
      <c r="J154" s="267" t="s">
        <v>6266</v>
      </c>
      <c r="K154" s="269"/>
      <c r="L154" s="279" t="s">
        <v>6260</v>
      </c>
      <c r="M154" s="279"/>
      <c r="N154" s="279"/>
      <c r="O154" s="279"/>
      <c r="P154" s="49"/>
      <c r="Q154" s="49"/>
    </row>
    <row r="155" spans="1:18" s="48" customFormat="1" ht="18" customHeight="1" x14ac:dyDescent="0.25">
      <c r="A155" s="130">
        <v>1</v>
      </c>
      <c r="B155" s="264" t="s">
        <v>235</v>
      </c>
      <c r="C155" s="266"/>
      <c r="D155" s="8" t="s">
        <v>6330</v>
      </c>
      <c r="E155" s="9"/>
      <c r="F155" s="272" t="s">
        <v>6603</v>
      </c>
      <c r="G155" s="273"/>
      <c r="H155" s="274"/>
      <c r="I155" s="8"/>
      <c r="J155" s="43"/>
      <c r="K155" s="9">
        <v>24</v>
      </c>
      <c r="L155" s="263">
        <v>22</v>
      </c>
      <c r="M155" s="263"/>
      <c r="N155" s="263"/>
      <c r="O155" s="263"/>
      <c r="P155" s="49"/>
      <c r="Q155" s="49"/>
    </row>
    <row r="156" spans="1:18" s="48" customFormat="1" ht="18" customHeight="1" x14ac:dyDescent="0.25">
      <c r="A156" s="130">
        <v>2</v>
      </c>
      <c r="B156" s="264"/>
      <c r="C156" s="266"/>
      <c r="D156" s="8"/>
      <c r="E156" s="9"/>
      <c r="F156" s="272"/>
      <c r="G156" s="273"/>
      <c r="H156" s="274"/>
      <c r="I156" s="10"/>
      <c r="J156" s="43"/>
      <c r="K156" s="9"/>
      <c r="L156" s="263"/>
      <c r="M156" s="263"/>
      <c r="N156" s="263"/>
      <c r="O156" s="263"/>
      <c r="P156" s="49"/>
      <c r="Q156" s="49"/>
    </row>
    <row r="157" spans="1:18" s="48" customFormat="1" ht="18" hidden="1" customHeight="1" x14ac:dyDescent="0.25">
      <c r="A157" s="130">
        <v>3</v>
      </c>
      <c r="B157" s="264"/>
      <c r="C157" s="266"/>
      <c r="D157" s="8"/>
      <c r="E157" s="9"/>
      <c r="F157" s="264"/>
      <c r="G157" s="265"/>
      <c r="H157" s="266"/>
      <c r="I157" s="10"/>
      <c r="J157" s="43"/>
      <c r="K157" s="9"/>
      <c r="L157" s="263"/>
      <c r="M157" s="263"/>
      <c r="N157" s="263"/>
      <c r="O157" s="263"/>
      <c r="P157" s="49"/>
      <c r="Q157" s="49"/>
    </row>
    <row r="158" spans="1:18" s="48" customFormat="1" ht="18" hidden="1" customHeight="1" x14ac:dyDescent="0.25">
      <c r="A158" s="130">
        <v>4</v>
      </c>
      <c r="B158" s="264"/>
      <c r="C158" s="266"/>
      <c r="D158" s="8"/>
      <c r="E158" s="9"/>
      <c r="F158" s="264"/>
      <c r="G158" s="265"/>
      <c r="H158" s="266"/>
      <c r="I158" s="8"/>
      <c r="J158" s="43"/>
      <c r="K158" s="9"/>
      <c r="L158" s="263"/>
      <c r="M158" s="263"/>
      <c r="N158" s="263"/>
      <c r="O158" s="263"/>
      <c r="P158" s="49"/>
      <c r="Q158" s="49"/>
    </row>
    <row r="159" spans="1:18" s="48" customFormat="1" ht="18" hidden="1" customHeight="1" x14ac:dyDescent="0.25">
      <c r="A159" s="130">
        <v>5</v>
      </c>
      <c r="B159" s="264"/>
      <c r="C159" s="266"/>
      <c r="D159" s="8"/>
      <c r="E159" s="9"/>
      <c r="F159" s="264"/>
      <c r="G159" s="265"/>
      <c r="H159" s="266"/>
      <c r="I159" s="10"/>
      <c r="J159" s="43"/>
      <c r="K159" s="9"/>
      <c r="L159" s="263"/>
      <c r="M159" s="263"/>
      <c r="N159" s="263"/>
      <c r="O159" s="263"/>
      <c r="P159" s="49"/>
      <c r="Q159" s="49"/>
    </row>
    <row r="160" spans="1:18" s="48" customFormat="1" ht="18" hidden="1" customHeight="1" x14ac:dyDescent="0.25">
      <c r="A160" s="130">
        <v>6</v>
      </c>
      <c r="B160" s="264"/>
      <c r="C160" s="266"/>
      <c r="D160" s="8"/>
      <c r="E160" s="9"/>
      <c r="F160" s="264"/>
      <c r="G160" s="265"/>
      <c r="H160" s="266"/>
      <c r="I160" s="10"/>
      <c r="J160" s="43"/>
      <c r="K160" s="9"/>
      <c r="L160" s="263"/>
      <c r="M160" s="263"/>
      <c r="N160" s="263"/>
      <c r="O160" s="263"/>
      <c r="P160" s="49"/>
      <c r="Q160" s="49"/>
    </row>
    <row r="161" spans="1:17" s="48" customFormat="1" ht="18" hidden="1" customHeight="1" x14ac:dyDescent="0.25">
      <c r="A161" s="130">
        <v>7</v>
      </c>
      <c r="B161" s="264"/>
      <c r="C161" s="266"/>
      <c r="D161" s="8"/>
      <c r="E161" s="9"/>
      <c r="F161" s="264"/>
      <c r="G161" s="265"/>
      <c r="H161" s="266"/>
      <c r="I161" s="10"/>
      <c r="J161" s="43"/>
      <c r="K161" s="9"/>
      <c r="L161" s="263"/>
      <c r="M161" s="263"/>
      <c r="N161" s="263"/>
      <c r="O161" s="263"/>
      <c r="P161" s="49"/>
      <c r="Q161" s="49"/>
    </row>
    <row r="162" spans="1:17" s="48" customFormat="1" ht="18" hidden="1" customHeight="1" x14ac:dyDescent="0.25">
      <c r="A162" s="130">
        <v>8</v>
      </c>
      <c r="B162" s="264"/>
      <c r="C162" s="266"/>
      <c r="D162" s="8"/>
      <c r="E162" s="9"/>
      <c r="F162" s="264"/>
      <c r="G162" s="265"/>
      <c r="H162" s="266"/>
      <c r="I162" s="10"/>
      <c r="J162" s="43"/>
      <c r="K162" s="9"/>
      <c r="L162" s="263"/>
      <c r="M162" s="263"/>
      <c r="N162" s="263"/>
      <c r="O162" s="263"/>
      <c r="P162" s="49"/>
      <c r="Q162" s="49"/>
    </row>
    <row r="163" spans="1:17" s="48" customFormat="1" ht="18" hidden="1" customHeight="1" x14ac:dyDescent="0.25">
      <c r="A163" s="130">
        <v>9</v>
      </c>
      <c r="B163" s="264"/>
      <c r="C163" s="266"/>
      <c r="D163" s="8"/>
      <c r="E163" s="9"/>
      <c r="F163" s="264"/>
      <c r="G163" s="265"/>
      <c r="H163" s="266"/>
      <c r="I163" s="10"/>
      <c r="J163" s="43"/>
      <c r="K163" s="9"/>
      <c r="L163" s="263"/>
      <c r="M163" s="263"/>
      <c r="N163" s="263"/>
      <c r="O163" s="263"/>
      <c r="P163" s="49"/>
      <c r="Q163" s="49"/>
    </row>
    <row r="164" spans="1:17" s="48" customFormat="1" ht="18" hidden="1" customHeight="1" x14ac:dyDescent="0.25">
      <c r="A164" s="130">
        <v>10</v>
      </c>
      <c r="B164" s="264"/>
      <c r="C164" s="266"/>
      <c r="D164" s="8"/>
      <c r="E164" s="9"/>
      <c r="F164" s="264"/>
      <c r="G164" s="265"/>
      <c r="H164" s="266"/>
      <c r="I164" s="10"/>
      <c r="J164" s="43"/>
      <c r="K164" s="9"/>
      <c r="L164" s="263"/>
      <c r="M164" s="263"/>
      <c r="N164" s="263"/>
      <c r="O164" s="263"/>
      <c r="P164" s="49"/>
      <c r="Q164" s="49"/>
    </row>
    <row r="165" spans="1:17" s="48" customFormat="1" ht="18" hidden="1" customHeight="1" x14ac:dyDescent="0.25">
      <c r="A165" s="130">
        <v>11</v>
      </c>
      <c r="B165" s="264"/>
      <c r="C165" s="266"/>
      <c r="D165" s="8"/>
      <c r="E165" s="9"/>
      <c r="F165" s="264"/>
      <c r="G165" s="265"/>
      <c r="H165" s="266"/>
      <c r="I165" s="10"/>
      <c r="J165" s="43"/>
      <c r="K165" s="9"/>
      <c r="L165" s="263"/>
      <c r="M165" s="263"/>
      <c r="N165" s="263"/>
      <c r="O165" s="263"/>
      <c r="P165" s="49"/>
      <c r="Q165" s="49"/>
    </row>
    <row r="166" spans="1:17" s="48" customFormat="1" ht="18" hidden="1" customHeight="1" x14ac:dyDescent="0.25">
      <c r="A166" s="130">
        <v>12</v>
      </c>
      <c r="B166" s="264"/>
      <c r="C166" s="266"/>
      <c r="D166" s="8"/>
      <c r="E166" s="9"/>
      <c r="F166" s="264"/>
      <c r="G166" s="265"/>
      <c r="H166" s="266"/>
      <c r="I166" s="10"/>
      <c r="J166" s="43"/>
      <c r="K166" s="9"/>
      <c r="L166" s="263"/>
      <c r="M166" s="263"/>
      <c r="N166" s="263"/>
      <c r="O166" s="263"/>
      <c r="P166" s="49"/>
      <c r="Q166" s="49"/>
    </row>
    <row r="167" spans="1:17" s="48" customFormat="1" ht="18" hidden="1" customHeight="1" x14ac:dyDescent="0.25">
      <c r="A167" s="130">
        <v>13</v>
      </c>
      <c r="B167" s="264"/>
      <c r="C167" s="266"/>
      <c r="D167" s="8"/>
      <c r="E167" s="9"/>
      <c r="F167" s="264"/>
      <c r="G167" s="265"/>
      <c r="H167" s="266"/>
      <c r="I167" s="10"/>
      <c r="J167" s="43"/>
      <c r="K167" s="9"/>
      <c r="L167" s="263"/>
      <c r="M167" s="263"/>
      <c r="N167" s="263"/>
      <c r="O167" s="263"/>
      <c r="P167" s="49"/>
      <c r="Q167" s="49"/>
    </row>
    <row r="168" spans="1:17" s="48" customFormat="1" ht="18" hidden="1" customHeight="1" x14ac:dyDescent="0.25">
      <c r="A168" s="130">
        <v>14</v>
      </c>
      <c r="B168" s="264"/>
      <c r="C168" s="266"/>
      <c r="D168" s="8"/>
      <c r="E168" s="9"/>
      <c r="F168" s="264"/>
      <c r="G168" s="265"/>
      <c r="H168" s="266"/>
      <c r="I168" s="10"/>
      <c r="J168" s="43"/>
      <c r="K168" s="9"/>
      <c r="L168" s="263"/>
      <c r="M168" s="263"/>
      <c r="N168" s="263"/>
      <c r="O168" s="263"/>
      <c r="P168" s="49"/>
      <c r="Q168" s="49"/>
    </row>
    <row r="169" spans="1:17" s="48" customFormat="1" ht="18" hidden="1" customHeight="1" x14ac:dyDescent="0.25">
      <c r="A169" s="130">
        <v>15</v>
      </c>
      <c r="B169" s="264"/>
      <c r="C169" s="266"/>
      <c r="D169" s="8"/>
      <c r="E169" s="9"/>
      <c r="F169" s="264"/>
      <c r="G169" s="265"/>
      <c r="H169" s="266"/>
      <c r="I169" s="10"/>
      <c r="J169" s="43"/>
      <c r="K169" s="9"/>
      <c r="L169" s="263"/>
      <c r="M169" s="263"/>
      <c r="N169" s="263"/>
      <c r="O169" s="263"/>
      <c r="P169" s="49"/>
      <c r="Q169" s="49"/>
    </row>
    <row r="170" spans="1:17" s="48" customFormat="1" ht="18" hidden="1" customHeight="1" x14ac:dyDescent="0.25">
      <c r="A170" s="130">
        <v>16</v>
      </c>
      <c r="B170" s="264"/>
      <c r="C170" s="266"/>
      <c r="D170" s="8"/>
      <c r="E170" s="9"/>
      <c r="F170" s="264"/>
      <c r="G170" s="265"/>
      <c r="H170" s="266"/>
      <c r="I170" s="10"/>
      <c r="J170" s="43"/>
      <c r="K170" s="9"/>
      <c r="L170" s="263"/>
      <c r="M170" s="263"/>
      <c r="N170" s="263"/>
      <c r="O170" s="263"/>
      <c r="P170" s="49"/>
      <c r="Q170" s="49"/>
    </row>
    <row r="171" spans="1:17" s="48" customFormat="1" ht="18" hidden="1" customHeight="1" x14ac:dyDescent="0.25">
      <c r="A171" s="130">
        <v>17</v>
      </c>
      <c r="B171" s="264"/>
      <c r="C171" s="266"/>
      <c r="D171" s="8"/>
      <c r="E171" s="9"/>
      <c r="F171" s="264"/>
      <c r="G171" s="265"/>
      <c r="H171" s="266"/>
      <c r="I171" s="10"/>
      <c r="J171" s="43"/>
      <c r="K171" s="9"/>
      <c r="L171" s="263"/>
      <c r="M171" s="263"/>
      <c r="N171" s="263"/>
      <c r="O171" s="263"/>
      <c r="P171" s="49"/>
      <c r="Q171" s="49"/>
    </row>
    <row r="172" spans="1:17" s="48" customFormat="1" ht="18" hidden="1" customHeight="1" x14ac:dyDescent="0.25">
      <c r="A172" s="130">
        <v>18</v>
      </c>
      <c r="B172" s="264"/>
      <c r="C172" s="266"/>
      <c r="D172" s="8"/>
      <c r="E172" s="9"/>
      <c r="F172" s="264"/>
      <c r="G172" s="265"/>
      <c r="H172" s="266"/>
      <c r="I172" s="10"/>
      <c r="J172" s="43"/>
      <c r="K172" s="9"/>
      <c r="L172" s="263"/>
      <c r="M172" s="263"/>
      <c r="N172" s="263"/>
      <c r="O172" s="263"/>
      <c r="P172" s="49"/>
      <c r="Q172" s="49"/>
    </row>
    <row r="173" spans="1:17" s="48" customFormat="1" ht="18" hidden="1" customHeight="1" x14ac:dyDescent="0.25">
      <c r="A173" s="130">
        <v>19</v>
      </c>
      <c r="B173" s="264"/>
      <c r="C173" s="266"/>
      <c r="D173" s="8"/>
      <c r="E173" s="9"/>
      <c r="F173" s="264"/>
      <c r="G173" s="265"/>
      <c r="H173" s="266"/>
      <c r="I173" s="10"/>
      <c r="J173" s="43"/>
      <c r="K173" s="9"/>
      <c r="L173" s="263"/>
      <c r="M173" s="263"/>
      <c r="N173" s="263"/>
      <c r="O173" s="263"/>
      <c r="P173" s="49"/>
      <c r="Q173" s="49"/>
    </row>
    <row r="174" spans="1:17" s="48" customFormat="1" ht="18" hidden="1" customHeight="1" x14ac:dyDescent="0.25">
      <c r="A174" s="130">
        <v>20</v>
      </c>
      <c r="B174" s="264"/>
      <c r="C174" s="266"/>
      <c r="D174" s="8"/>
      <c r="E174" s="9"/>
      <c r="F174" s="264"/>
      <c r="G174" s="265"/>
      <c r="H174" s="266"/>
      <c r="I174" s="10"/>
      <c r="J174" s="43"/>
      <c r="K174" s="9"/>
      <c r="L174" s="263"/>
      <c r="M174" s="263"/>
      <c r="N174" s="263"/>
      <c r="O174" s="263"/>
      <c r="P174" s="49"/>
      <c r="Q174" s="49"/>
    </row>
    <row r="175" spans="1:17" s="48" customFormat="1" ht="18" hidden="1" customHeight="1" x14ac:dyDescent="0.25">
      <c r="A175" s="130">
        <v>21</v>
      </c>
      <c r="B175" s="264"/>
      <c r="C175" s="266"/>
      <c r="D175" s="8"/>
      <c r="E175" s="9"/>
      <c r="F175" s="264"/>
      <c r="G175" s="265"/>
      <c r="H175" s="266"/>
      <c r="I175" s="10"/>
      <c r="J175" s="43"/>
      <c r="K175" s="9"/>
      <c r="L175" s="263"/>
      <c r="M175" s="263"/>
      <c r="N175" s="263"/>
      <c r="O175" s="263"/>
      <c r="P175" s="49"/>
      <c r="Q175" s="49"/>
    </row>
    <row r="176" spans="1:17" s="48" customFormat="1" ht="18" hidden="1" customHeight="1" x14ac:dyDescent="0.25">
      <c r="A176" s="130">
        <v>22</v>
      </c>
      <c r="B176" s="264"/>
      <c r="C176" s="266"/>
      <c r="D176" s="8"/>
      <c r="E176" s="9"/>
      <c r="F176" s="264"/>
      <c r="G176" s="265"/>
      <c r="H176" s="266"/>
      <c r="I176" s="10"/>
      <c r="J176" s="43"/>
      <c r="K176" s="9"/>
      <c r="L176" s="263"/>
      <c r="M176" s="263"/>
      <c r="N176" s="263"/>
      <c r="O176" s="263"/>
      <c r="P176" s="49"/>
      <c r="Q176" s="49"/>
    </row>
    <row r="177" spans="1:18" s="48" customFormat="1" ht="18" hidden="1" customHeight="1" x14ac:dyDescent="0.25">
      <c r="A177" s="130">
        <v>23</v>
      </c>
      <c r="B177" s="264"/>
      <c r="C177" s="266"/>
      <c r="D177" s="8"/>
      <c r="E177" s="9"/>
      <c r="F177" s="264"/>
      <c r="G177" s="265"/>
      <c r="H177" s="266"/>
      <c r="I177" s="10"/>
      <c r="J177" s="43"/>
      <c r="K177" s="9"/>
      <c r="L177" s="263"/>
      <c r="M177" s="263"/>
      <c r="N177" s="263"/>
      <c r="O177" s="263"/>
      <c r="P177" s="49"/>
      <c r="Q177" s="49"/>
    </row>
    <row r="178" spans="1:18" s="48" customFormat="1" ht="18" hidden="1" customHeight="1" x14ac:dyDescent="0.25">
      <c r="A178" s="130">
        <v>24</v>
      </c>
      <c r="B178" s="264"/>
      <c r="C178" s="266"/>
      <c r="D178" s="8"/>
      <c r="E178" s="9"/>
      <c r="F178" s="264"/>
      <c r="G178" s="265"/>
      <c r="H178" s="266"/>
      <c r="I178" s="10"/>
      <c r="J178" s="43"/>
      <c r="K178" s="9"/>
      <c r="L178" s="263"/>
      <c r="M178" s="263"/>
      <c r="N178" s="263"/>
      <c r="O178" s="263"/>
      <c r="P178" s="49"/>
      <c r="Q178" s="49"/>
    </row>
    <row r="179" spans="1:18" s="48" customFormat="1" ht="18" hidden="1" customHeight="1" x14ac:dyDescent="0.25">
      <c r="A179" s="130">
        <v>25</v>
      </c>
      <c r="B179" s="264"/>
      <c r="C179" s="266"/>
      <c r="D179" s="8"/>
      <c r="E179" s="9"/>
      <c r="F179" s="264"/>
      <c r="G179" s="265"/>
      <c r="H179" s="266"/>
      <c r="I179" s="10"/>
      <c r="J179" s="43"/>
      <c r="K179" s="9"/>
      <c r="L179" s="263"/>
      <c r="M179" s="263"/>
      <c r="N179" s="263"/>
      <c r="O179" s="263"/>
      <c r="P179" s="49"/>
      <c r="Q179" s="49"/>
    </row>
    <row r="180" spans="1:18" s="48" customFormat="1" ht="18" hidden="1" customHeight="1" x14ac:dyDescent="0.25">
      <c r="A180" s="130">
        <v>26</v>
      </c>
      <c r="B180" s="264"/>
      <c r="C180" s="266"/>
      <c r="D180" s="8"/>
      <c r="E180" s="9"/>
      <c r="F180" s="264"/>
      <c r="G180" s="265"/>
      <c r="H180" s="266"/>
      <c r="I180" s="10"/>
      <c r="J180" s="43"/>
      <c r="K180" s="9"/>
      <c r="L180" s="263"/>
      <c r="M180" s="263"/>
      <c r="N180" s="263"/>
      <c r="O180" s="263"/>
      <c r="P180" s="49"/>
      <c r="Q180" s="49"/>
    </row>
    <row r="181" spans="1:18" s="48" customFormat="1" ht="18" hidden="1" customHeight="1" x14ac:dyDescent="0.25">
      <c r="A181" s="130">
        <v>27</v>
      </c>
      <c r="B181" s="264"/>
      <c r="C181" s="266"/>
      <c r="D181" s="8"/>
      <c r="E181" s="9"/>
      <c r="F181" s="264"/>
      <c r="G181" s="265"/>
      <c r="H181" s="266"/>
      <c r="I181" s="10"/>
      <c r="J181" s="43"/>
      <c r="K181" s="9"/>
      <c r="L181" s="263"/>
      <c r="M181" s="263"/>
      <c r="N181" s="263"/>
      <c r="O181" s="263"/>
      <c r="P181" s="49"/>
      <c r="Q181" s="49"/>
    </row>
    <row r="182" spans="1:18" s="48" customFormat="1" ht="18" hidden="1" customHeight="1" x14ac:dyDescent="0.25">
      <c r="A182" s="130">
        <v>28</v>
      </c>
      <c r="B182" s="264"/>
      <c r="C182" s="266"/>
      <c r="D182" s="8"/>
      <c r="E182" s="9"/>
      <c r="F182" s="264"/>
      <c r="G182" s="265"/>
      <c r="H182" s="266"/>
      <c r="I182" s="10"/>
      <c r="J182" s="43"/>
      <c r="K182" s="9"/>
      <c r="L182" s="263"/>
      <c r="M182" s="263"/>
      <c r="N182" s="263"/>
      <c r="O182" s="263"/>
      <c r="P182" s="49"/>
      <c r="Q182" s="49"/>
    </row>
    <row r="183" spans="1:18" s="48" customFormat="1" ht="18" hidden="1" customHeight="1" x14ac:dyDescent="0.25">
      <c r="A183" s="130">
        <v>29</v>
      </c>
      <c r="B183" s="264"/>
      <c r="C183" s="266"/>
      <c r="D183" s="8"/>
      <c r="E183" s="9"/>
      <c r="F183" s="264"/>
      <c r="G183" s="265"/>
      <c r="H183" s="266"/>
      <c r="I183" s="10"/>
      <c r="J183" s="43"/>
      <c r="K183" s="9"/>
      <c r="L183" s="263"/>
      <c r="M183" s="263"/>
      <c r="N183" s="263"/>
      <c r="O183" s="263"/>
      <c r="P183" s="49"/>
      <c r="Q183" s="49"/>
    </row>
    <row r="184" spans="1:18" s="48" customFormat="1" ht="18" hidden="1" customHeight="1" x14ac:dyDescent="0.25">
      <c r="A184" s="130">
        <v>30</v>
      </c>
      <c r="B184" s="264"/>
      <c r="C184" s="266"/>
      <c r="D184" s="8"/>
      <c r="E184" s="9"/>
      <c r="F184" s="264"/>
      <c r="G184" s="265"/>
      <c r="H184" s="266"/>
      <c r="I184" s="10"/>
      <c r="J184" s="43"/>
      <c r="K184" s="9"/>
      <c r="L184" s="263"/>
      <c r="M184" s="263"/>
      <c r="N184" s="263"/>
      <c r="O184" s="263"/>
      <c r="P184" s="49"/>
      <c r="Q184" s="49"/>
    </row>
    <row r="185" spans="1:18" s="48" customFormat="1" ht="21" customHeight="1" x14ac:dyDescent="0.25">
      <c r="A185" s="275" t="s">
        <v>6261</v>
      </c>
      <c r="B185" s="276"/>
      <c r="C185" s="276"/>
      <c r="D185" s="276"/>
      <c r="E185" s="276"/>
      <c r="F185" s="276"/>
      <c r="G185" s="276"/>
      <c r="H185" s="276"/>
      <c r="I185" s="277"/>
      <c r="J185" s="206"/>
      <c r="K185" s="206"/>
      <c r="L185" s="275">
        <f>SUM(L155:O184)</f>
        <v>22</v>
      </c>
      <c r="M185" s="276"/>
      <c r="N185" s="276"/>
      <c r="O185" s="277"/>
      <c r="P185" s="56"/>
      <c r="Q185" s="49"/>
      <c r="R185" s="57" t="s">
        <v>6267</v>
      </c>
    </row>
    <row r="186" spans="1:18" s="48" customFormat="1" ht="25.5" customHeight="1" x14ac:dyDescent="0.25">
      <c r="A186" s="50"/>
      <c r="B186" s="50"/>
      <c r="C186" s="50"/>
      <c r="L186" s="278">
        <f>L150+L185</f>
        <v>85</v>
      </c>
      <c r="M186" s="278"/>
      <c r="N186" s="278"/>
      <c r="O186" s="278"/>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zQG37ynzEMwim9ozat2g38NIzkg+EL1CXwcbt0SfkQuvvTtjXpaaex9QEXswabOPS465lltILf0WmEZ8pEZMOA==" saltValue="WAU8c62Q2j4JIhLVCexwzQ=="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showGridLines="0" view="pageBreakPreview" zoomScale="80" zoomScaleNormal="80" zoomScaleSheetLayoutView="80" zoomScalePageLayoutView="70" workbookViewId="0">
      <selection activeCell="E70" sqref="E70"/>
    </sheetView>
  </sheetViews>
  <sheetFormatPr baseColWidth="10" defaultRowHeight="12.75" x14ac:dyDescent="0.2"/>
  <cols>
    <col min="1" max="1" width="4.140625" style="45" customWidth="1"/>
    <col min="2" max="2" width="38.7109375" style="45" bestFit="1"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90" t="s">
        <v>6283</v>
      </c>
      <c r="B2" s="290"/>
      <c r="C2" s="290"/>
      <c r="D2" s="290"/>
      <c r="E2" s="290"/>
      <c r="F2" s="290"/>
      <c r="G2" s="290"/>
      <c r="H2" s="290"/>
      <c r="I2" s="290"/>
      <c r="J2" s="290"/>
      <c r="K2" s="290"/>
      <c r="L2" s="290"/>
      <c r="M2" s="290"/>
      <c r="N2" s="290"/>
      <c r="O2" s="290"/>
      <c r="P2" s="290"/>
      <c r="Q2" s="290"/>
      <c r="R2" s="290"/>
      <c r="S2" s="290"/>
      <c r="T2" s="290"/>
    </row>
    <row r="3" spans="1:20" ht="38.25" customHeight="1" x14ac:dyDescent="0.2">
      <c r="A3" s="289" t="s">
        <v>20914</v>
      </c>
      <c r="B3" s="289"/>
      <c r="C3" s="289"/>
      <c r="D3" s="289"/>
      <c r="E3" s="289"/>
      <c r="F3" s="289"/>
      <c r="G3" s="289"/>
      <c r="H3" s="289"/>
      <c r="I3" s="289"/>
      <c r="J3" s="289"/>
      <c r="K3" s="289"/>
      <c r="L3" s="289"/>
      <c r="M3" s="289"/>
      <c r="N3" s="289"/>
      <c r="O3" s="289"/>
      <c r="P3" s="289"/>
      <c r="Q3" s="289"/>
      <c r="R3" s="289"/>
      <c r="S3" s="289"/>
      <c r="T3" s="289"/>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302">
        <f>Anexo_01!C5</f>
        <v>1569219</v>
      </c>
      <c r="D5" s="302"/>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SAN JUAN DE MACHACMARCA</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3" t="s">
        <v>6254</v>
      </c>
      <c r="B10" s="293" t="s">
        <v>6284</v>
      </c>
      <c r="C10" s="295" t="s">
        <v>6236</v>
      </c>
      <c r="D10" s="296"/>
      <c r="E10" s="297"/>
      <c r="F10" s="295" t="s">
        <v>6237</v>
      </c>
      <c r="G10" s="296"/>
      <c r="H10" s="297"/>
      <c r="I10" s="295" t="s">
        <v>6238</v>
      </c>
      <c r="J10" s="296"/>
      <c r="K10" s="297"/>
      <c r="L10" s="295" t="s">
        <v>6239</v>
      </c>
      <c r="M10" s="296"/>
      <c r="N10" s="297"/>
      <c r="O10" s="295" t="s">
        <v>6240</v>
      </c>
      <c r="P10" s="296"/>
      <c r="Q10" s="297"/>
      <c r="R10" s="295" t="s">
        <v>6285</v>
      </c>
      <c r="S10" s="296"/>
      <c r="T10" s="297"/>
    </row>
    <row r="11" spans="1:20" s="70" customFormat="1" ht="26.25" thickBot="1" x14ac:dyDescent="0.3">
      <c r="A11" s="294"/>
      <c r="B11" s="294"/>
      <c r="C11" s="210" t="s">
        <v>6286</v>
      </c>
      <c r="D11" s="211" t="s">
        <v>6287</v>
      </c>
      <c r="E11" s="212" t="s">
        <v>6288</v>
      </c>
      <c r="F11" s="210" t="s">
        <v>6286</v>
      </c>
      <c r="G11" s="211" t="s">
        <v>6287</v>
      </c>
      <c r="H11" s="212" t="s">
        <v>6288</v>
      </c>
      <c r="I11" s="210" t="s">
        <v>6286</v>
      </c>
      <c r="J11" s="211" t="s">
        <v>6287</v>
      </c>
      <c r="K11" s="212" t="s">
        <v>6288</v>
      </c>
      <c r="L11" s="210" t="s">
        <v>6286</v>
      </c>
      <c r="M11" s="211" t="s">
        <v>6287</v>
      </c>
      <c r="N11" s="212" t="s">
        <v>6288</v>
      </c>
      <c r="O11" s="210" t="s">
        <v>6286</v>
      </c>
      <c r="P11" s="211" t="s">
        <v>6287</v>
      </c>
      <c r="Q11" s="212" t="s">
        <v>6288</v>
      </c>
      <c r="R11" s="213" t="s">
        <v>6286</v>
      </c>
      <c r="S11" s="214" t="s">
        <v>6287</v>
      </c>
      <c r="T11" s="215" t="s">
        <v>6288</v>
      </c>
    </row>
    <row r="12" spans="1:20" s="70" customFormat="1" ht="20.100000000000001" customHeight="1" x14ac:dyDescent="0.25">
      <c r="A12" s="71">
        <v>1</v>
      </c>
      <c r="B12" s="72" t="s">
        <v>6289</v>
      </c>
      <c r="C12" s="11">
        <v>5</v>
      </c>
      <c r="D12" s="291">
        <f>Anexo_01!D13</f>
        <v>1</v>
      </c>
      <c r="E12" s="73">
        <f>C12*$D$12</f>
        <v>5</v>
      </c>
      <c r="F12" s="11">
        <v>5</v>
      </c>
      <c r="G12" s="291">
        <f>Anexo_01!E13</f>
        <v>1</v>
      </c>
      <c r="H12" s="73">
        <f>F12*$G$12</f>
        <v>5</v>
      </c>
      <c r="I12" s="11">
        <v>5</v>
      </c>
      <c r="J12" s="291">
        <f>Anexo_01!F13</f>
        <v>1</v>
      </c>
      <c r="K12" s="73">
        <f>I12*$J$12</f>
        <v>5</v>
      </c>
      <c r="L12" s="11">
        <v>5</v>
      </c>
      <c r="M12" s="291">
        <f>Anexo_01!G13</f>
        <v>1</v>
      </c>
      <c r="N12" s="73">
        <f>L12*$M$12</f>
        <v>5</v>
      </c>
      <c r="O12" s="11">
        <v>5</v>
      </c>
      <c r="P12" s="291">
        <f>Anexo_01!H13</f>
        <v>1</v>
      </c>
      <c r="Q12" s="73">
        <f>O12*$P$12</f>
        <v>5</v>
      </c>
      <c r="R12" s="74">
        <f>C12+F12+I12+L12+O12</f>
        <v>25</v>
      </c>
      <c r="S12" s="291">
        <f>D12+G12+J12+M12+P12</f>
        <v>5</v>
      </c>
      <c r="T12" s="75">
        <f>E12+H12+K12+N12+Q12</f>
        <v>25</v>
      </c>
    </row>
    <row r="13" spans="1:20" s="70" customFormat="1" ht="20.100000000000001" customHeight="1" x14ac:dyDescent="0.25">
      <c r="A13" s="76">
        <v>2</v>
      </c>
      <c r="B13" s="77" t="s">
        <v>16049</v>
      </c>
      <c r="C13" s="12">
        <v>5</v>
      </c>
      <c r="D13" s="292"/>
      <c r="E13" s="78">
        <f t="shared" ref="E13:E22" si="0">C13*$D$12</f>
        <v>5</v>
      </c>
      <c r="F13" s="12">
        <v>5</v>
      </c>
      <c r="G13" s="292"/>
      <c r="H13" s="78">
        <f t="shared" ref="H13:H22" si="1">F13*$G$12</f>
        <v>5</v>
      </c>
      <c r="I13" s="12">
        <v>5</v>
      </c>
      <c r="J13" s="292"/>
      <c r="K13" s="78">
        <f t="shared" ref="K13:K22" si="2">I13*$J$12</f>
        <v>5</v>
      </c>
      <c r="L13" s="12">
        <v>5</v>
      </c>
      <c r="M13" s="292"/>
      <c r="N13" s="78">
        <f t="shared" ref="N13:N22" si="3">L13*$M$12</f>
        <v>5</v>
      </c>
      <c r="O13" s="12">
        <v>5</v>
      </c>
      <c r="P13" s="292"/>
      <c r="Q13" s="78">
        <f t="shared" ref="Q13:Q22" si="4">O13*$P$12</f>
        <v>5</v>
      </c>
      <c r="R13" s="79">
        <f t="shared" ref="R13:R22" si="5">C13+F13+I13+L13+O13</f>
        <v>25</v>
      </c>
      <c r="S13" s="292"/>
      <c r="T13" s="80">
        <f t="shared" ref="T13:T22" si="6">E13+H13+K13+N13+Q13</f>
        <v>25</v>
      </c>
    </row>
    <row r="14" spans="1:20" s="70" customFormat="1" ht="20.100000000000001" customHeight="1" x14ac:dyDescent="0.25">
      <c r="A14" s="76">
        <v>4</v>
      </c>
      <c r="B14" s="77" t="s">
        <v>6290</v>
      </c>
      <c r="C14" s="13">
        <v>3</v>
      </c>
      <c r="D14" s="292"/>
      <c r="E14" s="78">
        <f t="shared" si="0"/>
        <v>3</v>
      </c>
      <c r="F14" s="13">
        <v>3</v>
      </c>
      <c r="G14" s="292"/>
      <c r="H14" s="78">
        <f t="shared" si="1"/>
        <v>3</v>
      </c>
      <c r="I14" s="13">
        <v>3</v>
      </c>
      <c r="J14" s="292"/>
      <c r="K14" s="78">
        <f t="shared" si="2"/>
        <v>3</v>
      </c>
      <c r="L14" s="13">
        <v>3</v>
      </c>
      <c r="M14" s="292"/>
      <c r="N14" s="78">
        <f t="shared" si="3"/>
        <v>3</v>
      </c>
      <c r="O14" s="13">
        <v>3</v>
      </c>
      <c r="P14" s="292"/>
      <c r="Q14" s="78">
        <f t="shared" si="4"/>
        <v>3</v>
      </c>
      <c r="R14" s="79">
        <f t="shared" si="5"/>
        <v>15</v>
      </c>
      <c r="S14" s="292"/>
      <c r="T14" s="80">
        <f t="shared" si="6"/>
        <v>15</v>
      </c>
    </row>
    <row r="15" spans="1:20" s="70" customFormat="1" ht="20.100000000000001" customHeight="1" x14ac:dyDescent="0.25">
      <c r="A15" s="76">
        <v>5</v>
      </c>
      <c r="B15" s="77" t="s">
        <v>6334</v>
      </c>
      <c r="C15" s="13">
        <v>3</v>
      </c>
      <c r="D15" s="292"/>
      <c r="E15" s="78">
        <f t="shared" si="0"/>
        <v>3</v>
      </c>
      <c r="F15" s="13">
        <v>3</v>
      </c>
      <c r="G15" s="292"/>
      <c r="H15" s="78">
        <f t="shared" si="1"/>
        <v>3</v>
      </c>
      <c r="I15" s="13">
        <v>3</v>
      </c>
      <c r="J15" s="292"/>
      <c r="K15" s="78">
        <f t="shared" si="2"/>
        <v>3</v>
      </c>
      <c r="L15" s="13">
        <v>3</v>
      </c>
      <c r="M15" s="292"/>
      <c r="N15" s="78">
        <f t="shared" si="3"/>
        <v>3</v>
      </c>
      <c r="O15" s="13">
        <v>3</v>
      </c>
      <c r="P15" s="292"/>
      <c r="Q15" s="78">
        <f t="shared" si="4"/>
        <v>3</v>
      </c>
      <c r="R15" s="79">
        <f t="shared" si="5"/>
        <v>15</v>
      </c>
      <c r="S15" s="292"/>
      <c r="T15" s="80">
        <f t="shared" si="6"/>
        <v>15</v>
      </c>
    </row>
    <row r="16" spans="1:20" s="70" customFormat="1" ht="20.100000000000001" customHeight="1" x14ac:dyDescent="0.25">
      <c r="A16" s="76">
        <v>6</v>
      </c>
      <c r="B16" s="77" t="s">
        <v>6329</v>
      </c>
      <c r="C16" s="13">
        <v>3</v>
      </c>
      <c r="D16" s="292"/>
      <c r="E16" s="78">
        <f t="shared" si="0"/>
        <v>3</v>
      </c>
      <c r="F16" s="13">
        <v>3</v>
      </c>
      <c r="G16" s="292"/>
      <c r="H16" s="78">
        <f t="shared" si="1"/>
        <v>3</v>
      </c>
      <c r="I16" s="13">
        <v>3</v>
      </c>
      <c r="J16" s="292"/>
      <c r="K16" s="78">
        <f t="shared" si="2"/>
        <v>3</v>
      </c>
      <c r="L16" s="13">
        <v>3</v>
      </c>
      <c r="M16" s="292"/>
      <c r="N16" s="78">
        <f t="shared" si="3"/>
        <v>3</v>
      </c>
      <c r="O16" s="13">
        <v>3</v>
      </c>
      <c r="P16" s="292"/>
      <c r="Q16" s="78">
        <f t="shared" si="4"/>
        <v>3</v>
      </c>
      <c r="R16" s="79">
        <f t="shared" si="5"/>
        <v>15</v>
      </c>
      <c r="S16" s="292"/>
      <c r="T16" s="80">
        <f t="shared" si="6"/>
        <v>15</v>
      </c>
    </row>
    <row r="17" spans="1:21" s="70" customFormat="1" ht="20.100000000000001" customHeight="1" x14ac:dyDescent="0.25">
      <c r="A17" s="76">
        <v>7</v>
      </c>
      <c r="B17" s="77" t="s">
        <v>6335</v>
      </c>
      <c r="C17" s="13">
        <v>3</v>
      </c>
      <c r="D17" s="292"/>
      <c r="E17" s="78">
        <f t="shared" si="0"/>
        <v>3</v>
      </c>
      <c r="F17" s="13">
        <v>3</v>
      </c>
      <c r="G17" s="292"/>
      <c r="H17" s="78">
        <f t="shared" si="1"/>
        <v>3</v>
      </c>
      <c r="I17" s="13">
        <v>3</v>
      </c>
      <c r="J17" s="292"/>
      <c r="K17" s="78">
        <f t="shared" si="2"/>
        <v>3</v>
      </c>
      <c r="L17" s="13">
        <v>3</v>
      </c>
      <c r="M17" s="292"/>
      <c r="N17" s="78">
        <f t="shared" si="3"/>
        <v>3</v>
      </c>
      <c r="O17" s="13">
        <v>3</v>
      </c>
      <c r="P17" s="292"/>
      <c r="Q17" s="78">
        <f t="shared" si="4"/>
        <v>3</v>
      </c>
      <c r="R17" s="79">
        <f t="shared" si="5"/>
        <v>15</v>
      </c>
      <c r="S17" s="292"/>
      <c r="T17" s="80">
        <f t="shared" si="6"/>
        <v>15</v>
      </c>
    </row>
    <row r="18" spans="1:21" s="70" customFormat="1" ht="20.100000000000001" customHeight="1" x14ac:dyDescent="0.25">
      <c r="A18" s="76">
        <v>8</v>
      </c>
      <c r="B18" s="77" t="s">
        <v>6291</v>
      </c>
      <c r="C18" s="13">
        <v>3</v>
      </c>
      <c r="D18" s="292"/>
      <c r="E18" s="78">
        <f t="shared" si="0"/>
        <v>3</v>
      </c>
      <c r="F18" s="13">
        <v>3</v>
      </c>
      <c r="G18" s="292"/>
      <c r="H18" s="78">
        <f t="shared" si="1"/>
        <v>3</v>
      </c>
      <c r="I18" s="13">
        <v>3</v>
      </c>
      <c r="J18" s="292"/>
      <c r="K18" s="78">
        <f t="shared" si="2"/>
        <v>3</v>
      </c>
      <c r="L18" s="13">
        <v>3</v>
      </c>
      <c r="M18" s="292"/>
      <c r="N18" s="78">
        <f t="shared" si="3"/>
        <v>3</v>
      </c>
      <c r="O18" s="13">
        <v>3</v>
      </c>
      <c r="P18" s="292"/>
      <c r="Q18" s="78">
        <f t="shared" si="4"/>
        <v>3</v>
      </c>
      <c r="R18" s="79">
        <f t="shared" si="5"/>
        <v>15</v>
      </c>
      <c r="S18" s="292"/>
      <c r="T18" s="80">
        <f t="shared" si="6"/>
        <v>15</v>
      </c>
    </row>
    <row r="19" spans="1:21" s="70" customFormat="1" ht="20.100000000000001" customHeight="1" x14ac:dyDescent="0.25">
      <c r="A19" s="76">
        <v>9</v>
      </c>
      <c r="B19" s="77" t="s">
        <v>6292</v>
      </c>
      <c r="C19" s="13">
        <v>2</v>
      </c>
      <c r="D19" s="292"/>
      <c r="E19" s="78">
        <f t="shared" si="0"/>
        <v>2</v>
      </c>
      <c r="F19" s="13">
        <v>2</v>
      </c>
      <c r="G19" s="292"/>
      <c r="H19" s="78">
        <f t="shared" si="1"/>
        <v>2</v>
      </c>
      <c r="I19" s="13">
        <v>2</v>
      </c>
      <c r="J19" s="292"/>
      <c r="K19" s="78">
        <f t="shared" si="2"/>
        <v>2</v>
      </c>
      <c r="L19" s="13">
        <v>2</v>
      </c>
      <c r="M19" s="292"/>
      <c r="N19" s="78">
        <f t="shared" si="3"/>
        <v>2</v>
      </c>
      <c r="O19" s="13">
        <v>2</v>
      </c>
      <c r="P19" s="292"/>
      <c r="Q19" s="78">
        <f t="shared" si="4"/>
        <v>2</v>
      </c>
      <c r="R19" s="79">
        <f t="shared" si="5"/>
        <v>10</v>
      </c>
      <c r="S19" s="292"/>
      <c r="T19" s="80">
        <f t="shared" si="6"/>
        <v>10</v>
      </c>
    </row>
    <row r="20" spans="1:21" s="70" customFormat="1" ht="20.100000000000001" customHeight="1" x14ac:dyDescent="0.25">
      <c r="A20" s="76">
        <v>10</v>
      </c>
      <c r="B20" s="77" t="s">
        <v>6336</v>
      </c>
      <c r="C20" s="13">
        <v>4</v>
      </c>
      <c r="D20" s="292"/>
      <c r="E20" s="78">
        <f t="shared" si="0"/>
        <v>4</v>
      </c>
      <c r="F20" s="13">
        <v>4</v>
      </c>
      <c r="G20" s="292"/>
      <c r="H20" s="78">
        <f t="shared" si="1"/>
        <v>4</v>
      </c>
      <c r="I20" s="13">
        <v>4</v>
      </c>
      <c r="J20" s="292"/>
      <c r="K20" s="78">
        <f t="shared" si="2"/>
        <v>4</v>
      </c>
      <c r="L20" s="13">
        <v>4</v>
      </c>
      <c r="M20" s="292"/>
      <c r="N20" s="78">
        <f t="shared" si="3"/>
        <v>4</v>
      </c>
      <c r="O20" s="13">
        <v>4</v>
      </c>
      <c r="P20" s="292"/>
      <c r="Q20" s="78">
        <f t="shared" si="4"/>
        <v>4</v>
      </c>
      <c r="R20" s="79">
        <f t="shared" si="5"/>
        <v>20</v>
      </c>
      <c r="S20" s="292"/>
      <c r="T20" s="80">
        <f t="shared" si="6"/>
        <v>20</v>
      </c>
    </row>
    <row r="21" spans="1:21" s="70" customFormat="1" ht="20.100000000000001" customHeight="1" x14ac:dyDescent="0.25">
      <c r="A21" s="76">
        <v>11</v>
      </c>
      <c r="B21" s="77" t="s">
        <v>6293</v>
      </c>
      <c r="C21" s="12">
        <v>2</v>
      </c>
      <c r="D21" s="292"/>
      <c r="E21" s="78">
        <f t="shared" si="0"/>
        <v>2</v>
      </c>
      <c r="F21" s="12">
        <v>2</v>
      </c>
      <c r="G21" s="292"/>
      <c r="H21" s="78">
        <f t="shared" si="1"/>
        <v>2</v>
      </c>
      <c r="I21" s="12">
        <v>2</v>
      </c>
      <c r="J21" s="292"/>
      <c r="K21" s="78">
        <f t="shared" si="2"/>
        <v>2</v>
      </c>
      <c r="L21" s="12">
        <v>2</v>
      </c>
      <c r="M21" s="292"/>
      <c r="N21" s="78">
        <f t="shared" si="3"/>
        <v>2</v>
      </c>
      <c r="O21" s="12">
        <v>2</v>
      </c>
      <c r="P21" s="292"/>
      <c r="Q21" s="78">
        <f t="shared" si="4"/>
        <v>2</v>
      </c>
      <c r="R21" s="79">
        <f t="shared" si="5"/>
        <v>10</v>
      </c>
      <c r="S21" s="292"/>
      <c r="T21" s="80">
        <f t="shared" si="6"/>
        <v>10</v>
      </c>
    </row>
    <row r="22" spans="1:21" s="70" customFormat="1" ht="20.100000000000001" customHeight="1" thickBot="1" x14ac:dyDescent="0.3">
      <c r="A22" s="76">
        <v>12</v>
      </c>
      <c r="B22" s="77" t="s">
        <v>6294</v>
      </c>
      <c r="C22" s="13">
        <v>2</v>
      </c>
      <c r="D22" s="292"/>
      <c r="E22" s="81">
        <f t="shared" si="0"/>
        <v>2</v>
      </c>
      <c r="F22" s="13">
        <v>2</v>
      </c>
      <c r="G22" s="292"/>
      <c r="H22" s="81">
        <f t="shared" si="1"/>
        <v>2</v>
      </c>
      <c r="I22" s="13">
        <v>2</v>
      </c>
      <c r="J22" s="292"/>
      <c r="K22" s="81">
        <f t="shared" si="2"/>
        <v>2</v>
      </c>
      <c r="L22" s="13">
        <v>2</v>
      </c>
      <c r="M22" s="292"/>
      <c r="N22" s="81">
        <f t="shared" si="3"/>
        <v>2</v>
      </c>
      <c r="O22" s="13">
        <v>2</v>
      </c>
      <c r="P22" s="292"/>
      <c r="Q22" s="81">
        <f t="shared" si="4"/>
        <v>2</v>
      </c>
      <c r="R22" s="82">
        <f t="shared" si="5"/>
        <v>10</v>
      </c>
      <c r="S22" s="292"/>
      <c r="T22" s="83">
        <f t="shared" si="6"/>
        <v>10</v>
      </c>
    </row>
    <row r="23" spans="1:21" s="70" customFormat="1" ht="20.100000000000001" customHeight="1" thickBot="1" x14ac:dyDescent="0.3">
      <c r="A23" s="216"/>
      <c r="B23" s="216" t="s">
        <v>6295</v>
      </c>
      <c r="C23" s="217">
        <f>SUM(C12:C22)</f>
        <v>35</v>
      </c>
      <c r="D23" s="218">
        <f>D12</f>
        <v>1</v>
      </c>
      <c r="E23" s="219">
        <f>C23*D23</f>
        <v>35</v>
      </c>
      <c r="F23" s="217">
        <f>SUM(F12:F22)</f>
        <v>35</v>
      </c>
      <c r="G23" s="218">
        <f>G12</f>
        <v>1</v>
      </c>
      <c r="H23" s="219">
        <f>F23*G23</f>
        <v>35</v>
      </c>
      <c r="I23" s="217">
        <f>SUM(I12:I22)</f>
        <v>35</v>
      </c>
      <c r="J23" s="218">
        <f>J12</f>
        <v>1</v>
      </c>
      <c r="K23" s="219">
        <f>I23*J23</f>
        <v>35</v>
      </c>
      <c r="L23" s="217">
        <f>SUM(L12:L22)</f>
        <v>35</v>
      </c>
      <c r="M23" s="218">
        <f>M12</f>
        <v>1</v>
      </c>
      <c r="N23" s="219">
        <f>L23*M23</f>
        <v>35</v>
      </c>
      <c r="O23" s="217">
        <f>SUM(O12:O22)</f>
        <v>35</v>
      </c>
      <c r="P23" s="218">
        <f>P12</f>
        <v>1</v>
      </c>
      <c r="Q23" s="219">
        <f>O23*P23</f>
        <v>35</v>
      </c>
      <c r="R23" s="217">
        <f>SUM(R12:R22)</f>
        <v>175</v>
      </c>
      <c r="S23" s="218">
        <f>S12</f>
        <v>5</v>
      </c>
      <c r="T23" s="219">
        <f>SUM(T12:T22)</f>
        <v>175</v>
      </c>
    </row>
    <row r="24" spans="1:21" s="70" customFormat="1" ht="18" customHeight="1" x14ac:dyDescent="0.25">
      <c r="C24" s="298" t="str">
        <f>IF(C23=Anexo_01!$M$11,"","NO COINCIDE")</f>
        <v/>
      </c>
      <c r="D24" s="298"/>
      <c r="E24" s="298"/>
      <c r="F24" s="298" t="str">
        <f>IF(F23=Anexo_01!$M$11,"","NO COINCIDE")</f>
        <v/>
      </c>
      <c r="G24" s="298"/>
      <c r="H24" s="298"/>
      <c r="I24" s="298" t="str">
        <f>IF(I23=Anexo_01!$M$11,"","NO COINCIDE")</f>
        <v/>
      </c>
      <c r="J24" s="298"/>
      <c r="K24" s="298"/>
      <c r="L24" s="298" t="str">
        <f>IF(L23=Anexo_01!$M$11,"","NO COINCIDE")</f>
        <v/>
      </c>
      <c r="M24" s="298"/>
      <c r="N24" s="298"/>
      <c r="O24" s="298" t="str">
        <f>IF(O23=Anexo_01!$M$11,"","NO COINCIDE")</f>
        <v/>
      </c>
      <c r="P24" s="298"/>
      <c r="Q24" s="298"/>
      <c r="R24" s="84"/>
    </row>
    <row r="25" spans="1:21" s="70" customFormat="1" ht="18" customHeight="1" x14ac:dyDescent="0.25">
      <c r="C25" s="299" t="s">
        <v>6236</v>
      </c>
      <c r="D25" s="299"/>
      <c r="E25" s="299"/>
      <c r="F25" s="299" t="s">
        <v>6237</v>
      </c>
      <c r="G25" s="299"/>
      <c r="H25" s="299"/>
      <c r="I25" s="299" t="s">
        <v>6238</v>
      </c>
      <c r="J25" s="299"/>
      <c r="K25" s="299"/>
      <c r="L25" s="299" t="s">
        <v>6239</v>
      </c>
      <c r="M25" s="299"/>
      <c r="N25" s="299"/>
      <c r="O25" s="299" t="s">
        <v>6240</v>
      </c>
      <c r="P25" s="299"/>
      <c r="Q25" s="299"/>
      <c r="R25" s="84"/>
      <c r="S25" s="121" t="s">
        <v>6261</v>
      </c>
      <c r="T25" s="209">
        <f>T23+R33</f>
        <v>175</v>
      </c>
      <c r="U25" s="62" t="str">
        <f>IF(T25=Anexo_01!O14,"","NO COINCIDE")</f>
        <v>NO COINCIDE</v>
      </c>
    </row>
    <row r="26" spans="1:21" s="48" customFormat="1" ht="18" customHeight="1" x14ac:dyDescent="0.25">
      <c r="B26" s="85" t="s">
        <v>6296</v>
      </c>
      <c r="C26" s="15" t="s">
        <v>6331</v>
      </c>
      <c r="D26" s="16"/>
      <c r="E26" s="17"/>
      <c r="F26" s="15" t="s">
        <v>6331</v>
      </c>
      <c r="G26" s="16"/>
      <c r="H26" s="17"/>
      <c r="I26" s="15" t="s">
        <v>6331</v>
      </c>
      <c r="J26" s="16"/>
      <c r="K26" s="17"/>
      <c r="L26" s="15" t="s">
        <v>6331</v>
      </c>
      <c r="M26" s="16"/>
      <c r="N26" s="17"/>
      <c r="O26" s="15" t="s">
        <v>6331</v>
      </c>
      <c r="P26" s="16"/>
      <c r="Q26" s="17"/>
      <c r="R26" s="49"/>
    </row>
    <row r="27" spans="1:21" s="48" customFormat="1" ht="18" customHeight="1" x14ac:dyDescent="0.25">
      <c r="B27" s="85"/>
      <c r="C27" s="15"/>
      <c r="D27" s="16"/>
      <c r="E27" s="17"/>
      <c r="F27" s="15"/>
      <c r="G27" s="16"/>
      <c r="H27" s="17"/>
      <c r="I27" s="15"/>
      <c r="J27" s="16"/>
      <c r="K27" s="16"/>
      <c r="L27" s="15"/>
      <c r="M27" s="16"/>
      <c r="N27" s="16"/>
      <c r="O27" s="15"/>
      <c r="P27" s="16"/>
      <c r="Q27" s="17"/>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4.25" customHeight="1" thickBot="1" x14ac:dyDescent="0.3">
      <c r="B30" s="85"/>
      <c r="C30" s="15"/>
      <c r="D30" s="16"/>
      <c r="E30" s="17"/>
      <c r="F30" s="15"/>
      <c r="G30" s="16"/>
      <c r="H30" s="17"/>
      <c r="I30" s="15"/>
      <c r="J30" s="16"/>
      <c r="K30" s="16"/>
      <c r="L30" s="15"/>
      <c r="M30" s="16"/>
      <c r="N30" s="16"/>
      <c r="O30" s="15"/>
      <c r="P30" s="16"/>
      <c r="Q30" s="17"/>
      <c r="R30" s="49"/>
    </row>
    <row r="31" spans="1:21" s="48" customFormat="1" ht="18" hidden="1" customHeight="1" thickBot="1" x14ac:dyDescent="0.3">
      <c r="B31" s="85"/>
      <c r="C31" s="162"/>
      <c r="D31" s="163"/>
      <c r="E31" s="164"/>
      <c r="F31" s="162"/>
      <c r="G31" s="163"/>
      <c r="H31" s="164"/>
      <c r="I31" s="162"/>
      <c r="J31" s="163"/>
      <c r="K31" s="163"/>
      <c r="L31" s="162"/>
      <c r="M31" s="163"/>
      <c r="N31" s="163"/>
      <c r="O31" s="162"/>
      <c r="P31" s="163"/>
      <c r="Q31" s="164"/>
      <c r="R31" s="49"/>
    </row>
    <row r="32" spans="1:21" s="48" customFormat="1" ht="18" hidden="1" customHeight="1" thickBot="1" x14ac:dyDescent="0.3">
      <c r="C32" s="165"/>
      <c r="D32" s="166"/>
      <c r="E32" s="167"/>
      <c r="F32" s="165"/>
      <c r="G32" s="166"/>
      <c r="H32" s="167"/>
      <c r="I32" s="165"/>
      <c r="J32" s="166"/>
      <c r="K32" s="166"/>
      <c r="L32" s="165"/>
      <c r="M32" s="166"/>
      <c r="N32" s="166"/>
      <c r="O32" s="165"/>
      <c r="P32" s="166"/>
      <c r="Q32" s="167"/>
      <c r="R32" s="49"/>
    </row>
    <row r="33" spans="1:19" s="48" customFormat="1" ht="21" customHeight="1" x14ac:dyDescent="0.25">
      <c r="B33" s="63" t="s">
        <v>6328</v>
      </c>
      <c r="C33" s="220">
        <f>SUM(E26:E32)</f>
        <v>0</v>
      </c>
      <c r="D33" s="221" t="s">
        <v>6297</v>
      </c>
      <c r="E33" s="222"/>
      <c r="F33" s="220">
        <f>SUM(H26:H32)</f>
        <v>0</v>
      </c>
      <c r="G33" s="221" t="s">
        <v>6297</v>
      </c>
      <c r="H33" s="222"/>
      <c r="I33" s="220">
        <f>SUM(K26:K32)</f>
        <v>0</v>
      </c>
      <c r="J33" s="221" t="s">
        <v>6297</v>
      </c>
      <c r="K33" s="222"/>
      <c r="L33" s="220">
        <f>SUM(N26:N32)</f>
        <v>0</v>
      </c>
      <c r="M33" s="221" t="s">
        <v>6297</v>
      </c>
      <c r="N33" s="222"/>
      <c r="O33" s="220">
        <f>SUM(Q26:Q32)</f>
        <v>0</v>
      </c>
      <c r="P33" s="221" t="s">
        <v>6297</v>
      </c>
      <c r="Q33" s="222"/>
      <c r="R33" s="86">
        <f>SUM(C33:Q33)</f>
        <v>0</v>
      </c>
      <c r="S33" s="62" t="str">
        <f>IF(R33=Anexo_01!O13,"","NO COINCIDE")</f>
        <v>NO COINCIDE</v>
      </c>
    </row>
    <row r="36" spans="1:19" hidden="1" x14ac:dyDescent="0.2">
      <c r="B36" s="50"/>
    </row>
    <row r="37" spans="1:19" hidden="1" x14ac:dyDescent="0.2">
      <c r="B37" s="50"/>
    </row>
    <row r="38" spans="1:19" hidden="1" x14ac:dyDescent="0.2">
      <c r="B38" s="50"/>
    </row>
    <row r="39" spans="1:19" hidden="1" x14ac:dyDescent="0.2"/>
    <row r="40" spans="1:19" hidden="1" x14ac:dyDescent="0.2"/>
    <row r="41" spans="1:19" hidden="1" x14ac:dyDescent="0.2"/>
    <row r="42" spans="1:19" ht="23.25" hidden="1" x14ac:dyDescent="0.35">
      <c r="A42" s="124" t="s">
        <v>6327</v>
      </c>
    </row>
    <row r="43" spans="1:19" ht="13.5" hidden="1" thickBot="1" x14ac:dyDescent="0.25"/>
    <row r="44" spans="1:19" hidden="1" x14ac:dyDescent="0.2">
      <c r="A44" s="300" t="s">
        <v>6254</v>
      </c>
      <c r="B44" s="300" t="s">
        <v>6284</v>
      </c>
    </row>
    <row r="45" spans="1:19" ht="13.5" hidden="1" thickBot="1" x14ac:dyDescent="0.25">
      <c r="A45" s="301"/>
      <c r="B45" s="301"/>
    </row>
    <row r="46" spans="1:19" ht="15" hidden="1" customHeight="1" x14ac:dyDescent="0.2">
      <c r="A46" s="71">
        <v>1</v>
      </c>
      <c r="B46" s="72" t="str">
        <f>B12</f>
        <v>Matemática</v>
      </c>
    </row>
    <row r="47" spans="1:19" ht="15" hidden="1" customHeight="1" x14ac:dyDescent="0.2">
      <c r="A47" s="186">
        <v>2</v>
      </c>
      <c r="B47" s="187" t="str">
        <f>B13</f>
        <v>Comunicación</v>
      </c>
    </row>
    <row r="48" spans="1:19" ht="15" hidden="1" customHeight="1" x14ac:dyDescent="0.2">
      <c r="A48" s="76">
        <v>3</v>
      </c>
      <c r="B48" s="77" t="str">
        <f t="shared" ref="B48:B51" si="7">B14</f>
        <v>Inglés</v>
      </c>
    </row>
    <row r="49" spans="1:2" ht="15" hidden="1" customHeight="1" x14ac:dyDescent="0.2">
      <c r="A49" s="76">
        <v>4</v>
      </c>
      <c r="B49" s="77" t="str">
        <f t="shared" si="7"/>
        <v>Arte y Cultura</v>
      </c>
    </row>
    <row r="50" spans="1:2" ht="15" hidden="1" customHeight="1" x14ac:dyDescent="0.2">
      <c r="A50" s="76">
        <v>5</v>
      </c>
      <c r="B50" s="77" t="str">
        <f t="shared" si="7"/>
        <v>Ciencias Sociales</v>
      </c>
    </row>
    <row r="51" spans="1:2" ht="15" hidden="1" customHeight="1" x14ac:dyDescent="0.2">
      <c r="A51" s="76">
        <v>6</v>
      </c>
      <c r="B51" s="77" t="str">
        <f t="shared" si="7"/>
        <v>Desarrollo personal, ciudadanía y cívica</v>
      </c>
    </row>
    <row r="52" spans="1:2" ht="15" hidden="1" customHeight="1" x14ac:dyDescent="0.2">
      <c r="A52" s="76">
        <v>7</v>
      </c>
      <c r="B52" s="77" t="str">
        <f t="shared" ref="B52:B56" si="8">B18</f>
        <v>Educación Física</v>
      </c>
    </row>
    <row r="53" spans="1:2" ht="15" hidden="1" customHeight="1" x14ac:dyDescent="0.2">
      <c r="A53" s="76">
        <v>8</v>
      </c>
      <c r="B53" s="77" t="str">
        <f t="shared" si="8"/>
        <v>Educación Religiosa</v>
      </c>
    </row>
    <row r="54" spans="1:2" ht="15" hidden="1" customHeight="1" x14ac:dyDescent="0.2">
      <c r="A54" s="76">
        <v>9</v>
      </c>
      <c r="B54" s="77" t="str">
        <f t="shared" si="8"/>
        <v>Ciencias y Tecnología</v>
      </c>
    </row>
    <row r="55" spans="1:2" ht="15" hidden="1" customHeight="1" x14ac:dyDescent="0.2">
      <c r="A55" s="76">
        <v>10</v>
      </c>
      <c r="B55" s="77" t="str">
        <f t="shared" si="8"/>
        <v>Educación para el Trabajo</v>
      </c>
    </row>
    <row r="56" spans="1:2" ht="15" hidden="1" customHeight="1" x14ac:dyDescent="0.2">
      <c r="A56" s="76">
        <v>11</v>
      </c>
      <c r="B56" s="77" t="str">
        <f t="shared" si="8"/>
        <v>Tutoría</v>
      </c>
    </row>
    <row r="57" spans="1:2" ht="15" hidden="1" customHeight="1" x14ac:dyDescent="0.2">
      <c r="A57" s="76">
        <v>12</v>
      </c>
      <c r="B57" s="168" t="s">
        <v>14890</v>
      </c>
    </row>
    <row r="58" spans="1:2" ht="15" hidden="1" customHeight="1" x14ac:dyDescent="0.2">
      <c r="A58" s="76">
        <v>13</v>
      </c>
      <c r="B58" s="168" t="s">
        <v>14891</v>
      </c>
    </row>
    <row r="59" spans="1:2" ht="15" hidden="1" customHeight="1" x14ac:dyDescent="0.2">
      <c r="A59" s="76">
        <v>14</v>
      </c>
      <c r="B59" s="168" t="s">
        <v>14892</v>
      </c>
    </row>
    <row r="60" spans="1:2" ht="15" hidden="1" customHeight="1" x14ac:dyDescent="0.2">
      <c r="A60" s="76">
        <v>15</v>
      </c>
      <c r="B60" s="168" t="s">
        <v>20919</v>
      </c>
    </row>
    <row r="61" spans="1:2" ht="15" hidden="1" customHeight="1" x14ac:dyDescent="0.2">
      <c r="A61" s="76">
        <v>16</v>
      </c>
      <c r="B61" s="168" t="s">
        <v>14893</v>
      </c>
    </row>
    <row r="62" spans="1:2" ht="15" hidden="1" customHeight="1" x14ac:dyDescent="0.2">
      <c r="A62" s="76">
        <v>17</v>
      </c>
      <c r="B62" s="168" t="s">
        <v>20918</v>
      </c>
    </row>
    <row r="63" spans="1:2" ht="15" hidden="1" customHeight="1" thickBot="1" x14ac:dyDescent="0.25">
      <c r="A63" s="120">
        <v>18</v>
      </c>
      <c r="B63" s="169" t="s">
        <v>14894</v>
      </c>
    </row>
    <row r="64" spans="1:2" hidden="1" x14ac:dyDescent="0.2"/>
  </sheetData>
  <sheetProtection algorithmName="SHA-512" hashValue="QQ3buxadG7DOWmCrc0VM14z4OXocUOyQO7uZhyzVLwIPNY80hIgEQwYiVNQe/t1LZTnJA06VJhPLjI47wA8b/g==" saltValue="/zH0pw3k4LRdu66crMonEA=="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J13" sqref="J13"/>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9"/>
    </row>
    <row r="2" spans="1:11" ht="16.5" customHeight="1" x14ac:dyDescent="0.3">
      <c r="A2" s="320" t="s">
        <v>6301</v>
      </c>
      <c r="B2" s="320"/>
      <c r="C2" s="320"/>
      <c r="D2" s="320"/>
      <c r="E2" s="320"/>
      <c r="F2" s="320"/>
      <c r="G2" s="320"/>
      <c r="H2" s="320"/>
      <c r="I2" s="320"/>
      <c r="J2" s="320"/>
      <c r="K2" s="320"/>
    </row>
    <row r="3" spans="1:11" x14ac:dyDescent="0.3">
      <c r="A3" s="321" t="s">
        <v>20915</v>
      </c>
      <c r="B3" s="321"/>
      <c r="C3" s="321"/>
      <c r="D3" s="321"/>
      <c r="E3" s="321"/>
      <c r="F3" s="321"/>
      <c r="G3" s="321"/>
      <c r="H3" s="321"/>
      <c r="I3" s="321"/>
      <c r="J3" s="321"/>
      <c r="K3" s="321"/>
    </row>
    <row r="4" spans="1:11" s="90" customFormat="1" ht="12.75" x14ac:dyDescent="0.2">
      <c r="A4" s="89" t="str">
        <f>Anexo_01!A4</f>
        <v>DATOS DE LA INSTITUCIÓN EDUCATIVA</v>
      </c>
    </row>
    <row r="5" spans="1:11" s="90" customFormat="1" ht="15.75" customHeight="1" x14ac:dyDescent="0.2">
      <c r="A5" s="91" t="str">
        <f>Anexo_01!A5</f>
        <v>CÓDIGO MODULAR:</v>
      </c>
      <c r="C5" s="92">
        <f>Anexo_01!C5</f>
        <v>1569219</v>
      </c>
    </row>
    <row r="6" spans="1:11" s="90" customFormat="1" ht="15.75" customHeight="1" x14ac:dyDescent="0.2">
      <c r="A6" s="91" t="str">
        <f>Anexo_01!A6</f>
        <v>NOMBRE DE I.E.</v>
      </c>
      <c r="C6" s="90" t="str">
        <f>Anexo_01!C6</f>
        <v>SAN JUAN DE MACHACMARCA</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24" t="s">
        <v>6254</v>
      </c>
      <c r="B10" s="313"/>
      <c r="C10" s="315" t="s">
        <v>6299</v>
      </c>
      <c r="D10" s="324" t="s">
        <v>6302</v>
      </c>
      <c r="E10" s="324"/>
      <c r="F10" s="324"/>
      <c r="G10" s="324"/>
      <c r="H10" s="324"/>
      <c r="I10" s="325" t="s">
        <v>6288</v>
      </c>
      <c r="J10" s="322" t="s">
        <v>6257</v>
      </c>
      <c r="K10" s="325" t="s">
        <v>6300</v>
      </c>
    </row>
    <row r="11" spans="1:11" s="90" customFormat="1" ht="15.75" customHeight="1" x14ac:dyDescent="0.2">
      <c r="A11" s="324"/>
      <c r="B11" s="314"/>
      <c r="C11" s="316"/>
      <c r="D11" s="223" t="s">
        <v>6236</v>
      </c>
      <c r="E11" s="223" t="s">
        <v>6237</v>
      </c>
      <c r="F11" s="223" t="s">
        <v>6238</v>
      </c>
      <c r="G11" s="223" t="s">
        <v>6239</v>
      </c>
      <c r="H11" s="223" t="s">
        <v>6240</v>
      </c>
      <c r="I11" s="325"/>
      <c r="J11" s="323"/>
      <c r="K11" s="325"/>
    </row>
    <row r="12" spans="1:11" s="90" customFormat="1" ht="13.5" customHeight="1" x14ac:dyDescent="0.2">
      <c r="A12" s="317">
        <v>1</v>
      </c>
      <c r="B12" s="93" t="s">
        <v>6303</v>
      </c>
      <c r="C12" s="114" t="str">
        <f>Anexo_01!$I20</f>
        <v>1115114711E4</v>
      </c>
      <c r="D12" s="99"/>
      <c r="E12" s="100"/>
      <c r="F12" s="100"/>
      <c r="G12" s="100"/>
      <c r="H12" s="101"/>
      <c r="I12" s="170" t="str">
        <f>IF(SUM(D12:H12)=0,"",SUM(D12:H12))</f>
        <v/>
      </c>
      <c r="J12" s="108" t="s">
        <v>6298</v>
      </c>
      <c r="K12" s="306">
        <f>SUM(I12:I20)</f>
        <v>0</v>
      </c>
    </row>
    <row r="13" spans="1:11" s="90" customFormat="1" ht="13.5" customHeight="1" x14ac:dyDescent="0.2">
      <c r="A13" s="318"/>
      <c r="B13" s="95" t="s">
        <v>6304</v>
      </c>
      <c r="C13" s="115" t="str">
        <f>Anexo_01!$D20</f>
        <v>PROFESOR (FUNCIONES DE DIRECTOR)</v>
      </c>
      <c r="D13" s="102"/>
      <c r="E13" s="103"/>
      <c r="F13" s="103"/>
      <c r="G13" s="103"/>
      <c r="H13" s="104"/>
      <c r="I13" s="171" t="str">
        <f t="shared" ref="I13:I20" si="0">IF(SUM(D13:H13)=0,"",SUM(D13:H13))</f>
        <v/>
      </c>
      <c r="J13" s="109"/>
      <c r="K13" s="307"/>
    </row>
    <row r="14" spans="1:11" s="90" customFormat="1" ht="13.5" customHeight="1" x14ac:dyDescent="0.2">
      <c r="A14" s="318"/>
      <c r="B14" s="95" t="s">
        <v>6310</v>
      </c>
      <c r="C14" s="115" t="str">
        <f>Anexo_01!$B20</f>
        <v>ARUQUIPA MAMANI, DOROTEO ANTOLIANO</v>
      </c>
      <c r="D14" s="102"/>
      <c r="E14" s="103"/>
      <c r="F14" s="103"/>
      <c r="G14" s="103"/>
      <c r="H14" s="104"/>
      <c r="I14" s="171" t="str">
        <f t="shared" si="0"/>
        <v/>
      </c>
      <c r="J14" s="109"/>
      <c r="K14" s="307"/>
    </row>
    <row r="15" spans="1:11" s="90" customFormat="1" ht="13.5" customHeight="1" x14ac:dyDescent="0.2">
      <c r="A15" s="318"/>
      <c r="B15" s="95" t="s">
        <v>6305</v>
      </c>
      <c r="C15" s="115" t="str">
        <f>CONCATENATE("10",Anexo_01!$P20)</f>
        <v>101001321376</v>
      </c>
      <c r="D15" s="102"/>
      <c r="E15" s="103"/>
      <c r="F15" s="103"/>
      <c r="G15" s="103"/>
      <c r="H15" s="104"/>
      <c r="I15" s="171" t="str">
        <f t="shared" si="0"/>
        <v/>
      </c>
      <c r="J15" s="109"/>
      <c r="K15" s="307"/>
    </row>
    <row r="16" spans="1:11" s="90" customFormat="1" ht="13.5" customHeight="1" x14ac:dyDescent="0.2">
      <c r="A16" s="318"/>
      <c r="B16" s="95" t="s">
        <v>6306</v>
      </c>
      <c r="C16" s="116" t="str">
        <f>Anexo_01!$F20</f>
        <v>G. INSTITUCIONAL</v>
      </c>
      <c r="D16" s="102"/>
      <c r="E16" s="103"/>
      <c r="F16" s="103"/>
      <c r="G16" s="103"/>
      <c r="H16" s="104"/>
      <c r="I16" s="171" t="str">
        <f t="shared" si="0"/>
        <v/>
      </c>
      <c r="J16" s="109"/>
      <c r="K16" s="307"/>
    </row>
    <row r="17" spans="1:11" s="90" customFormat="1" ht="13.5" customHeight="1" x14ac:dyDescent="0.2">
      <c r="A17" s="318"/>
      <c r="B17" s="95" t="s">
        <v>6307</v>
      </c>
      <c r="C17" s="115" t="str">
        <f>Anexo_01!$Q20</f>
        <v>1</v>
      </c>
      <c r="D17" s="102"/>
      <c r="E17" s="103"/>
      <c r="F17" s="103"/>
      <c r="G17" s="103"/>
      <c r="H17" s="104"/>
      <c r="I17" s="171" t="str">
        <f t="shared" si="0"/>
        <v/>
      </c>
      <c r="J17" s="109" t="s">
        <v>6298</v>
      </c>
      <c r="K17" s="307"/>
    </row>
    <row r="18" spans="1:11" s="90" customFormat="1" ht="13.5" customHeight="1" x14ac:dyDescent="0.2">
      <c r="A18" s="318"/>
      <c r="B18" s="95" t="s">
        <v>6308</v>
      </c>
      <c r="C18" s="117">
        <v>32</v>
      </c>
      <c r="D18" s="102"/>
      <c r="E18" s="103"/>
      <c r="F18" s="103"/>
      <c r="G18" s="103"/>
      <c r="H18" s="104"/>
      <c r="I18" s="171" t="str">
        <f t="shared" si="0"/>
        <v/>
      </c>
      <c r="J18" s="109"/>
      <c r="K18" s="307"/>
    </row>
    <row r="19" spans="1:11" s="90" customFormat="1" ht="13.5" customHeight="1" x14ac:dyDescent="0.2">
      <c r="A19" s="318"/>
      <c r="B19" s="95" t="s">
        <v>6309</v>
      </c>
      <c r="C19" s="309"/>
      <c r="D19" s="102"/>
      <c r="E19" s="103"/>
      <c r="F19" s="103"/>
      <c r="G19" s="103"/>
      <c r="H19" s="104"/>
      <c r="I19" s="171" t="str">
        <f t="shared" si="0"/>
        <v/>
      </c>
      <c r="J19" s="109"/>
      <c r="K19" s="307"/>
    </row>
    <row r="20" spans="1:11" ht="13.5" customHeight="1" x14ac:dyDescent="0.3">
      <c r="A20" s="319"/>
      <c r="B20" s="97" t="s">
        <v>6313</v>
      </c>
      <c r="C20" s="310"/>
      <c r="D20" s="105"/>
      <c r="E20" s="106"/>
      <c r="F20" s="106"/>
      <c r="G20" s="106"/>
      <c r="H20" s="107"/>
      <c r="I20" s="172" t="str">
        <f t="shared" si="0"/>
        <v/>
      </c>
      <c r="J20" s="110"/>
      <c r="K20" s="308"/>
    </row>
    <row r="21" spans="1:11" s="90" customFormat="1" ht="13.5" customHeight="1" x14ac:dyDescent="0.2">
      <c r="A21" s="317">
        <v>2</v>
      </c>
      <c r="B21" s="93" t="s">
        <v>6303</v>
      </c>
      <c r="C21" s="118">
        <f>Anexo_01!$I21</f>
        <v>0</v>
      </c>
      <c r="D21" s="99"/>
      <c r="E21" s="100"/>
      <c r="F21" s="100"/>
      <c r="G21" s="100"/>
      <c r="H21" s="101"/>
      <c r="I21" s="94" t="str">
        <f>IF(SUM(D21:H21)=0,"",SUM(D21:H21))</f>
        <v/>
      </c>
      <c r="J21" s="108"/>
      <c r="K21" s="306">
        <f>SUM(I21:I29)</f>
        <v>0</v>
      </c>
    </row>
    <row r="22" spans="1:11" s="90" customFormat="1" ht="13.5" customHeight="1" x14ac:dyDescent="0.2">
      <c r="A22" s="318"/>
      <c r="B22" s="95" t="s">
        <v>6304</v>
      </c>
      <c r="C22" s="115" t="str">
        <f>Anexo_01!$D21</f>
        <v/>
      </c>
      <c r="D22" s="102"/>
      <c r="E22" s="103"/>
      <c r="F22" s="103"/>
      <c r="G22" s="103"/>
      <c r="H22" s="104"/>
      <c r="I22" s="96" t="str">
        <f>IF(SUM(D22:H22)=0,"",SUM(D22:H22))</f>
        <v/>
      </c>
      <c r="J22" s="109"/>
      <c r="K22" s="307"/>
    </row>
    <row r="23" spans="1:11" s="90" customFormat="1" ht="13.5" customHeight="1" x14ac:dyDescent="0.2">
      <c r="A23" s="318"/>
      <c r="B23" s="95" t="s">
        <v>6310</v>
      </c>
      <c r="C23" s="115" t="str">
        <f>Anexo_01!$B21</f>
        <v/>
      </c>
      <c r="D23" s="102"/>
      <c r="E23" s="103"/>
      <c r="F23" s="103"/>
      <c r="G23" s="103"/>
      <c r="H23" s="104"/>
      <c r="I23" s="96" t="str">
        <f t="shared" ref="I23:I29" si="1">IF(SUM(D23:H23)=0,"",SUM(D23:H23))</f>
        <v/>
      </c>
      <c r="J23" s="109"/>
      <c r="K23" s="307"/>
    </row>
    <row r="24" spans="1:11" s="90" customFormat="1" ht="13.5" customHeight="1" x14ac:dyDescent="0.2">
      <c r="A24" s="318"/>
      <c r="B24" s="95" t="s">
        <v>6305</v>
      </c>
      <c r="C24" s="115" t="str">
        <f>CONCATENATE("10",Anexo_01!$P21)</f>
        <v>10</v>
      </c>
      <c r="D24" s="102"/>
      <c r="E24" s="103"/>
      <c r="F24" s="103"/>
      <c r="G24" s="103"/>
      <c r="H24" s="104"/>
      <c r="I24" s="96" t="str">
        <f t="shared" si="1"/>
        <v/>
      </c>
      <c r="J24" s="109"/>
      <c r="K24" s="307"/>
    </row>
    <row r="25" spans="1:11" s="90" customFormat="1" ht="13.5" customHeight="1" x14ac:dyDescent="0.2">
      <c r="A25" s="318"/>
      <c r="B25" s="95" t="s">
        <v>6306</v>
      </c>
      <c r="C25" s="116">
        <f>Anexo_01!$F21</f>
        <v>0</v>
      </c>
      <c r="D25" s="102"/>
      <c r="E25" s="103"/>
      <c r="F25" s="103"/>
      <c r="G25" s="103"/>
      <c r="H25" s="104"/>
      <c r="I25" s="96" t="str">
        <f t="shared" si="1"/>
        <v/>
      </c>
      <c r="J25" s="109"/>
      <c r="K25" s="307"/>
    </row>
    <row r="26" spans="1:11" s="90" customFormat="1" ht="13.5" customHeight="1" x14ac:dyDescent="0.2">
      <c r="A26" s="318"/>
      <c r="B26" s="95" t="s">
        <v>6307</v>
      </c>
      <c r="C26" s="115" t="str">
        <f>Anexo_01!$Q21</f>
        <v/>
      </c>
      <c r="D26" s="102"/>
      <c r="E26" s="103"/>
      <c r="F26" s="103"/>
      <c r="G26" s="103"/>
      <c r="H26" s="104"/>
      <c r="I26" s="96" t="str">
        <f t="shared" si="1"/>
        <v/>
      </c>
      <c r="J26" s="109"/>
      <c r="K26" s="307"/>
    </row>
    <row r="27" spans="1:11" s="90" customFormat="1" ht="13.5" customHeight="1" x14ac:dyDescent="0.2">
      <c r="A27" s="318"/>
      <c r="B27" s="95" t="s">
        <v>6308</v>
      </c>
      <c r="C27" s="117"/>
      <c r="D27" s="102"/>
      <c r="E27" s="103"/>
      <c r="F27" s="103"/>
      <c r="G27" s="103"/>
      <c r="H27" s="104"/>
      <c r="I27" s="96" t="str">
        <f t="shared" si="1"/>
        <v/>
      </c>
      <c r="J27" s="109"/>
      <c r="K27" s="307"/>
    </row>
    <row r="28" spans="1:11" s="90" customFormat="1" ht="13.5" customHeight="1" x14ac:dyDescent="0.2">
      <c r="A28" s="318"/>
      <c r="B28" s="95" t="s">
        <v>6309</v>
      </c>
      <c r="C28" s="309" t="s">
        <v>6332</v>
      </c>
      <c r="D28" s="102"/>
      <c r="E28" s="103"/>
      <c r="F28" s="103"/>
      <c r="G28" s="103"/>
      <c r="H28" s="104"/>
      <c r="I28" s="96" t="str">
        <f t="shared" si="1"/>
        <v/>
      </c>
      <c r="J28" s="109"/>
      <c r="K28" s="307"/>
    </row>
    <row r="29" spans="1:11" ht="13.5" customHeight="1" x14ac:dyDescent="0.3">
      <c r="A29" s="319"/>
      <c r="B29" s="97" t="s">
        <v>6313</v>
      </c>
      <c r="C29" s="310"/>
      <c r="D29" s="105"/>
      <c r="E29" s="106"/>
      <c r="F29" s="106"/>
      <c r="G29" s="106"/>
      <c r="H29" s="107"/>
      <c r="I29" s="98" t="str">
        <f t="shared" si="1"/>
        <v/>
      </c>
      <c r="J29" s="110"/>
      <c r="K29" s="308"/>
    </row>
    <row r="30" spans="1:11" s="90" customFormat="1" ht="13.5" customHeight="1" x14ac:dyDescent="0.2">
      <c r="A30" s="317">
        <v>3</v>
      </c>
      <c r="B30" s="93" t="s">
        <v>6303</v>
      </c>
      <c r="C30" s="119">
        <f>Anexo_01!$I22</f>
        <v>0</v>
      </c>
      <c r="D30" s="99"/>
      <c r="E30" s="100"/>
      <c r="F30" s="100"/>
      <c r="G30" s="100"/>
      <c r="H30" s="101"/>
      <c r="I30" s="94" t="str">
        <f>IF(SUM(D30:H30)=0,"",SUM(D30:H30))</f>
        <v/>
      </c>
      <c r="J30" s="108"/>
      <c r="K30" s="306">
        <f>SUM(I30:I38)</f>
        <v>0</v>
      </c>
    </row>
    <row r="31" spans="1:11" s="90" customFormat="1" ht="13.5" customHeight="1" x14ac:dyDescent="0.2">
      <c r="A31" s="318"/>
      <c r="B31" s="95" t="s">
        <v>6304</v>
      </c>
      <c r="C31" s="115" t="str">
        <f>Anexo_01!$D22</f>
        <v/>
      </c>
      <c r="D31" s="102"/>
      <c r="E31" s="103"/>
      <c r="F31" s="103"/>
      <c r="G31" s="103"/>
      <c r="H31" s="104"/>
      <c r="I31" s="96" t="str">
        <f>IF(SUM(D31:H31)=0,"",SUM(D31:H31))</f>
        <v/>
      </c>
      <c r="J31" s="109"/>
      <c r="K31" s="307"/>
    </row>
    <row r="32" spans="1:11" s="90" customFormat="1" ht="13.5" customHeight="1" x14ac:dyDescent="0.2">
      <c r="A32" s="318"/>
      <c r="B32" s="95" t="s">
        <v>6310</v>
      </c>
      <c r="C32" s="115" t="str">
        <f>Anexo_01!$B22</f>
        <v/>
      </c>
      <c r="D32" s="102"/>
      <c r="E32" s="103"/>
      <c r="F32" s="103"/>
      <c r="G32" s="103"/>
      <c r="H32" s="104"/>
      <c r="I32" s="96" t="str">
        <f t="shared" ref="I32:I38" si="2">IF(SUM(D32:H32)=0,"",SUM(D32:H32))</f>
        <v/>
      </c>
      <c r="J32" s="109"/>
      <c r="K32" s="307"/>
    </row>
    <row r="33" spans="1:11" s="90" customFormat="1" ht="13.5" customHeight="1" x14ac:dyDescent="0.2">
      <c r="A33" s="318"/>
      <c r="B33" s="95" t="s">
        <v>6305</v>
      </c>
      <c r="C33" s="115" t="str">
        <f>CONCATENATE("10",Anexo_01!$P22)</f>
        <v>10</v>
      </c>
      <c r="D33" s="102"/>
      <c r="E33" s="103"/>
      <c r="F33" s="103"/>
      <c r="G33" s="103"/>
      <c r="H33" s="104"/>
      <c r="I33" s="96" t="str">
        <f t="shared" si="2"/>
        <v/>
      </c>
      <c r="J33" s="109"/>
      <c r="K33" s="307"/>
    </row>
    <row r="34" spans="1:11" s="90" customFormat="1" ht="13.5" customHeight="1" x14ac:dyDescent="0.2">
      <c r="A34" s="318"/>
      <c r="B34" s="95" t="s">
        <v>6306</v>
      </c>
      <c r="C34" s="116">
        <f>Anexo_01!$F22</f>
        <v>0</v>
      </c>
      <c r="D34" s="102"/>
      <c r="E34" s="103"/>
      <c r="F34" s="103"/>
      <c r="G34" s="103"/>
      <c r="H34" s="104"/>
      <c r="I34" s="96" t="str">
        <f t="shared" si="2"/>
        <v/>
      </c>
      <c r="J34" s="109"/>
      <c r="K34" s="307"/>
    </row>
    <row r="35" spans="1:11" s="90" customFormat="1" ht="13.5" customHeight="1" x14ac:dyDescent="0.2">
      <c r="A35" s="318"/>
      <c r="B35" s="95" t="s">
        <v>6307</v>
      </c>
      <c r="C35" s="115" t="str">
        <f>Anexo_01!$Q22</f>
        <v/>
      </c>
      <c r="D35" s="102"/>
      <c r="E35" s="103"/>
      <c r="F35" s="103"/>
      <c r="G35" s="103"/>
      <c r="H35" s="104"/>
      <c r="I35" s="96" t="str">
        <f t="shared" si="2"/>
        <v/>
      </c>
      <c r="J35" s="109"/>
      <c r="K35" s="307"/>
    </row>
    <row r="36" spans="1:11" s="90" customFormat="1" ht="13.5" customHeight="1" x14ac:dyDescent="0.2">
      <c r="A36" s="318"/>
      <c r="B36" s="95" t="s">
        <v>6308</v>
      </c>
      <c r="C36" s="117">
        <v>35</v>
      </c>
      <c r="D36" s="102"/>
      <c r="E36" s="103"/>
      <c r="F36" s="103"/>
      <c r="G36" s="103"/>
      <c r="H36" s="104"/>
      <c r="I36" s="96" t="str">
        <f t="shared" si="2"/>
        <v/>
      </c>
      <c r="J36" s="109"/>
      <c r="K36" s="307"/>
    </row>
    <row r="37" spans="1:11" s="90" customFormat="1" ht="13.5" customHeight="1" x14ac:dyDescent="0.2">
      <c r="A37" s="318"/>
      <c r="B37" s="95" t="s">
        <v>6309</v>
      </c>
      <c r="C37" s="309"/>
      <c r="D37" s="102"/>
      <c r="E37" s="103"/>
      <c r="F37" s="103"/>
      <c r="G37" s="103"/>
      <c r="H37" s="104"/>
      <c r="I37" s="96" t="str">
        <f t="shared" si="2"/>
        <v/>
      </c>
      <c r="J37" s="109"/>
      <c r="K37" s="307"/>
    </row>
    <row r="38" spans="1:11" ht="13.5" customHeight="1" x14ac:dyDescent="0.3">
      <c r="A38" s="319"/>
      <c r="B38" s="97" t="s">
        <v>6313</v>
      </c>
      <c r="C38" s="310"/>
      <c r="D38" s="105"/>
      <c r="E38" s="106"/>
      <c r="F38" s="106"/>
      <c r="G38" s="106"/>
      <c r="H38" s="107"/>
      <c r="I38" s="98" t="str">
        <f t="shared" si="2"/>
        <v/>
      </c>
      <c r="J38" s="110"/>
      <c r="K38" s="308"/>
    </row>
    <row r="39" spans="1:11" s="90" customFormat="1" ht="13.5" customHeight="1" x14ac:dyDescent="0.2">
      <c r="A39" s="317">
        <v>4</v>
      </c>
      <c r="B39" s="93" t="s">
        <v>6303</v>
      </c>
      <c r="C39" s="119">
        <f>Anexo_01!$I23</f>
        <v>0</v>
      </c>
      <c r="D39" s="99"/>
      <c r="E39" s="100"/>
      <c r="F39" s="100"/>
      <c r="G39" s="100"/>
      <c r="H39" s="101"/>
      <c r="I39" s="94" t="str">
        <f>IF(SUM(D39:H39)=0,"",SUM(D39:H39))</f>
        <v/>
      </c>
      <c r="J39" s="108"/>
      <c r="K39" s="306">
        <f>SUM(I39:I47)</f>
        <v>0</v>
      </c>
    </row>
    <row r="40" spans="1:11" s="90" customFormat="1" ht="13.5" customHeight="1" x14ac:dyDescent="0.2">
      <c r="A40" s="318"/>
      <c r="B40" s="95" t="s">
        <v>6304</v>
      </c>
      <c r="C40" s="115" t="str">
        <f>Anexo_01!$D23</f>
        <v/>
      </c>
      <c r="D40" s="102"/>
      <c r="E40" s="103"/>
      <c r="F40" s="103"/>
      <c r="G40" s="103"/>
      <c r="H40" s="104"/>
      <c r="I40" s="96" t="str">
        <f>IF(SUM(D40:H40)=0,"",SUM(D40:H40))</f>
        <v/>
      </c>
      <c r="J40" s="109"/>
      <c r="K40" s="307"/>
    </row>
    <row r="41" spans="1:11" s="90" customFormat="1" ht="13.5" customHeight="1" x14ac:dyDescent="0.2">
      <c r="A41" s="318"/>
      <c r="B41" s="95" t="s">
        <v>6310</v>
      </c>
      <c r="C41" s="115" t="str">
        <f>Anexo_01!$B23</f>
        <v/>
      </c>
      <c r="D41" s="102"/>
      <c r="E41" s="103"/>
      <c r="F41" s="103"/>
      <c r="G41" s="103"/>
      <c r="H41" s="104"/>
      <c r="I41" s="96" t="str">
        <f t="shared" ref="I41:I47" si="3">IF(SUM(D41:H41)=0,"",SUM(D41:H41))</f>
        <v/>
      </c>
      <c r="J41" s="109"/>
      <c r="K41" s="307"/>
    </row>
    <row r="42" spans="1:11" s="90" customFormat="1" ht="13.5" customHeight="1" x14ac:dyDescent="0.2">
      <c r="A42" s="318"/>
      <c r="B42" s="95" t="s">
        <v>6305</v>
      </c>
      <c r="C42" s="115" t="str">
        <f>CONCATENATE("10",Anexo_01!$P23)</f>
        <v>10</v>
      </c>
      <c r="D42" s="102"/>
      <c r="E42" s="103"/>
      <c r="F42" s="103"/>
      <c r="G42" s="103"/>
      <c r="H42" s="104"/>
      <c r="I42" s="96" t="str">
        <f t="shared" si="3"/>
        <v/>
      </c>
      <c r="J42" s="109"/>
      <c r="K42" s="307"/>
    </row>
    <row r="43" spans="1:11" s="90" customFormat="1" ht="13.5" customHeight="1" x14ac:dyDescent="0.2">
      <c r="A43" s="318"/>
      <c r="B43" s="95" t="s">
        <v>6306</v>
      </c>
      <c r="C43" s="116">
        <f>Anexo_01!$F23</f>
        <v>0</v>
      </c>
      <c r="D43" s="102"/>
      <c r="E43" s="103"/>
      <c r="F43" s="103"/>
      <c r="G43" s="103"/>
      <c r="H43" s="104"/>
      <c r="I43" s="96" t="str">
        <f t="shared" si="3"/>
        <v/>
      </c>
      <c r="J43" s="109"/>
      <c r="K43" s="307"/>
    </row>
    <row r="44" spans="1:11" s="90" customFormat="1" ht="13.5" customHeight="1" x14ac:dyDescent="0.2">
      <c r="A44" s="318"/>
      <c r="B44" s="95" t="s">
        <v>6307</v>
      </c>
      <c r="C44" s="115" t="str">
        <f>Anexo_01!$Q23</f>
        <v/>
      </c>
      <c r="D44" s="102"/>
      <c r="E44" s="103"/>
      <c r="F44" s="103"/>
      <c r="G44" s="103"/>
      <c r="H44" s="104"/>
      <c r="I44" s="96" t="str">
        <f t="shared" si="3"/>
        <v/>
      </c>
      <c r="J44" s="109"/>
      <c r="K44" s="307"/>
    </row>
    <row r="45" spans="1:11" s="90" customFormat="1" ht="13.5" customHeight="1" x14ac:dyDescent="0.2">
      <c r="A45" s="318"/>
      <c r="B45" s="95" t="s">
        <v>6308</v>
      </c>
      <c r="C45" s="117"/>
      <c r="D45" s="102"/>
      <c r="E45" s="103"/>
      <c r="F45" s="103"/>
      <c r="G45" s="103"/>
      <c r="H45" s="104"/>
      <c r="I45" s="96" t="str">
        <f t="shared" si="3"/>
        <v/>
      </c>
      <c r="J45" s="109"/>
      <c r="K45" s="307"/>
    </row>
    <row r="46" spans="1:11" s="90" customFormat="1" ht="13.5" customHeight="1" x14ac:dyDescent="0.2">
      <c r="A46" s="318"/>
      <c r="B46" s="95" t="s">
        <v>6309</v>
      </c>
      <c r="C46" s="309" t="s">
        <v>6604</v>
      </c>
      <c r="D46" s="102"/>
      <c r="E46" s="103"/>
      <c r="F46" s="103"/>
      <c r="G46" s="103"/>
      <c r="H46" s="104"/>
      <c r="I46" s="96" t="str">
        <f t="shared" si="3"/>
        <v/>
      </c>
      <c r="J46" s="109"/>
      <c r="K46" s="307"/>
    </row>
    <row r="47" spans="1:11" ht="13.5" customHeight="1" x14ac:dyDescent="0.3">
      <c r="A47" s="319"/>
      <c r="B47" s="97" t="s">
        <v>6313</v>
      </c>
      <c r="C47" s="310"/>
      <c r="D47" s="105"/>
      <c r="E47" s="106"/>
      <c r="F47" s="106"/>
      <c r="G47" s="106"/>
      <c r="H47" s="107"/>
      <c r="I47" s="98" t="str">
        <f t="shared" si="3"/>
        <v/>
      </c>
      <c r="J47" s="110"/>
      <c r="K47" s="308"/>
    </row>
    <row r="48" spans="1:11" s="90" customFormat="1" ht="13.5" customHeight="1" x14ac:dyDescent="0.2">
      <c r="A48" s="317">
        <v>5</v>
      </c>
      <c r="B48" s="93" t="s">
        <v>6303</v>
      </c>
      <c r="C48" s="119">
        <f>Anexo_01!$I24</f>
        <v>0</v>
      </c>
      <c r="D48" s="99"/>
      <c r="E48" s="100"/>
      <c r="F48" s="100"/>
      <c r="G48" s="100"/>
      <c r="H48" s="101"/>
      <c r="I48" s="94" t="str">
        <f>IF(SUM(D48:H48)=0,"",SUM(D48:H48))</f>
        <v/>
      </c>
      <c r="J48" s="108"/>
      <c r="K48" s="306">
        <f>SUM(I48:I56)</f>
        <v>0</v>
      </c>
    </row>
    <row r="49" spans="1:11" s="90" customFormat="1" ht="13.5" customHeight="1" x14ac:dyDescent="0.2">
      <c r="A49" s="318"/>
      <c r="B49" s="95" t="s">
        <v>6304</v>
      </c>
      <c r="C49" s="115" t="str">
        <f>Anexo_01!$D24</f>
        <v/>
      </c>
      <c r="D49" s="102"/>
      <c r="E49" s="103"/>
      <c r="F49" s="103"/>
      <c r="G49" s="103"/>
      <c r="H49" s="104"/>
      <c r="I49" s="96" t="str">
        <f>IF(SUM(D49:H49)=0,"",SUM(D49:H49))</f>
        <v/>
      </c>
      <c r="J49" s="109"/>
      <c r="K49" s="307"/>
    </row>
    <row r="50" spans="1:11" s="90" customFormat="1" ht="13.5" customHeight="1" x14ac:dyDescent="0.2">
      <c r="A50" s="318"/>
      <c r="B50" s="95" t="s">
        <v>6310</v>
      </c>
      <c r="C50" s="115" t="str">
        <f>Anexo_01!$B24</f>
        <v/>
      </c>
      <c r="D50" s="102"/>
      <c r="E50" s="103"/>
      <c r="F50" s="103"/>
      <c r="G50" s="103"/>
      <c r="H50" s="104"/>
      <c r="I50" s="96" t="str">
        <f t="shared" ref="I50:I56" si="4">IF(SUM(D50:H50)=0,"",SUM(D50:H50))</f>
        <v/>
      </c>
      <c r="J50" s="109"/>
      <c r="K50" s="307"/>
    </row>
    <row r="51" spans="1:11" s="90" customFormat="1" ht="13.5" customHeight="1" x14ac:dyDescent="0.2">
      <c r="A51" s="318"/>
      <c r="B51" s="95" t="s">
        <v>6305</v>
      </c>
      <c r="C51" s="115" t="str">
        <f>CONCATENATE("10",Anexo_01!$P24)</f>
        <v>10</v>
      </c>
      <c r="D51" s="102"/>
      <c r="E51" s="103"/>
      <c r="F51" s="103"/>
      <c r="G51" s="103"/>
      <c r="H51" s="104"/>
      <c r="I51" s="96" t="str">
        <f t="shared" si="4"/>
        <v/>
      </c>
      <c r="J51" s="109"/>
      <c r="K51" s="307"/>
    </row>
    <row r="52" spans="1:11" s="90" customFormat="1" ht="13.5" customHeight="1" x14ac:dyDescent="0.2">
      <c r="A52" s="318"/>
      <c r="B52" s="95" t="s">
        <v>6306</v>
      </c>
      <c r="C52" s="116">
        <f>Anexo_01!$F24</f>
        <v>0</v>
      </c>
      <c r="D52" s="102"/>
      <c r="E52" s="103"/>
      <c r="F52" s="103"/>
      <c r="G52" s="103"/>
      <c r="H52" s="104"/>
      <c r="I52" s="96" t="str">
        <f t="shared" si="4"/>
        <v/>
      </c>
      <c r="J52" s="109"/>
      <c r="K52" s="307"/>
    </row>
    <row r="53" spans="1:11" s="90" customFormat="1" ht="13.5" customHeight="1" x14ac:dyDescent="0.2">
      <c r="A53" s="318"/>
      <c r="B53" s="95" t="s">
        <v>6307</v>
      </c>
      <c r="C53" s="115" t="str">
        <f>Anexo_01!$Q24</f>
        <v/>
      </c>
      <c r="D53" s="102"/>
      <c r="E53" s="103"/>
      <c r="F53" s="103"/>
      <c r="G53" s="103"/>
      <c r="H53" s="104"/>
      <c r="I53" s="96" t="str">
        <f t="shared" si="4"/>
        <v/>
      </c>
      <c r="J53" s="109"/>
      <c r="K53" s="307"/>
    </row>
    <row r="54" spans="1:11" s="90" customFormat="1" ht="13.5" customHeight="1" x14ac:dyDescent="0.2">
      <c r="A54" s="318"/>
      <c r="B54" s="95" t="s">
        <v>6308</v>
      </c>
      <c r="C54" s="117"/>
      <c r="D54" s="102"/>
      <c r="E54" s="103"/>
      <c r="F54" s="103"/>
      <c r="G54" s="103"/>
      <c r="H54" s="104"/>
      <c r="I54" s="96" t="str">
        <f t="shared" si="4"/>
        <v/>
      </c>
      <c r="J54" s="109"/>
      <c r="K54" s="307"/>
    </row>
    <row r="55" spans="1:11" s="90" customFormat="1" ht="13.5" customHeight="1" x14ac:dyDescent="0.2">
      <c r="A55" s="318"/>
      <c r="B55" s="95" t="s">
        <v>6309</v>
      </c>
      <c r="C55" s="309"/>
      <c r="D55" s="102"/>
      <c r="E55" s="103"/>
      <c r="F55" s="103"/>
      <c r="G55" s="103"/>
      <c r="H55" s="104"/>
      <c r="I55" s="96" t="str">
        <f t="shared" si="4"/>
        <v/>
      </c>
      <c r="J55" s="109"/>
      <c r="K55" s="307"/>
    </row>
    <row r="56" spans="1:11" ht="13.5" customHeight="1" x14ac:dyDescent="0.3">
      <c r="A56" s="319"/>
      <c r="B56" s="97" t="s">
        <v>6313</v>
      </c>
      <c r="C56" s="310"/>
      <c r="D56" s="105"/>
      <c r="E56" s="106"/>
      <c r="F56" s="106"/>
      <c r="G56" s="106"/>
      <c r="H56" s="107"/>
      <c r="I56" s="98" t="str">
        <f t="shared" si="4"/>
        <v/>
      </c>
      <c r="J56" s="110"/>
      <c r="K56" s="308"/>
    </row>
    <row r="57" spans="1:11" s="90" customFormat="1" ht="13.5" customHeight="1" x14ac:dyDescent="0.2">
      <c r="A57" s="317">
        <v>6</v>
      </c>
      <c r="B57" s="93" t="s">
        <v>6303</v>
      </c>
      <c r="C57" s="119">
        <f>Anexo_01!$I25</f>
        <v>0</v>
      </c>
      <c r="D57" s="99"/>
      <c r="E57" s="100"/>
      <c r="F57" s="100"/>
      <c r="G57" s="100"/>
      <c r="H57" s="101"/>
      <c r="I57" s="94" t="str">
        <f>IF(SUM(D57:H57)=0,"",SUM(D57:H57))</f>
        <v/>
      </c>
      <c r="J57" s="108"/>
      <c r="K57" s="306">
        <f>SUM(I57:I65)</f>
        <v>0</v>
      </c>
    </row>
    <row r="58" spans="1:11" s="90" customFormat="1" ht="13.5" customHeight="1" x14ac:dyDescent="0.2">
      <c r="A58" s="318"/>
      <c r="B58" s="95" t="s">
        <v>6304</v>
      </c>
      <c r="C58" s="115" t="str">
        <f>Anexo_01!$D25</f>
        <v/>
      </c>
      <c r="D58" s="102"/>
      <c r="E58" s="103"/>
      <c r="F58" s="103"/>
      <c r="G58" s="103"/>
      <c r="H58" s="104"/>
      <c r="I58" s="96" t="str">
        <f>IF(SUM(D58:H58)=0,"",SUM(D58:H58))</f>
        <v/>
      </c>
      <c r="J58" s="109"/>
      <c r="K58" s="307"/>
    </row>
    <row r="59" spans="1:11" s="90" customFormat="1" ht="13.5" customHeight="1" x14ac:dyDescent="0.2">
      <c r="A59" s="318"/>
      <c r="B59" s="95" t="s">
        <v>6310</v>
      </c>
      <c r="C59" s="115" t="str">
        <f>Anexo_01!$B25</f>
        <v/>
      </c>
      <c r="D59" s="102"/>
      <c r="E59" s="103"/>
      <c r="F59" s="103"/>
      <c r="G59" s="103"/>
      <c r="H59" s="104"/>
      <c r="I59" s="96" t="str">
        <f t="shared" ref="I59:I65" si="5">IF(SUM(D59:H59)=0,"",SUM(D59:H59))</f>
        <v/>
      </c>
      <c r="J59" s="109"/>
      <c r="K59" s="307"/>
    </row>
    <row r="60" spans="1:11" s="90" customFormat="1" ht="13.5" customHeight="1" x14ac:dyDescent="0.2">
      <c r="A60" s="318"/>
      <c r="B60" s="95" t="s">
        <v>6305</v>
      </c>
      <c r="C60" s="115" t="str">
        <f>CONCATENATE("10",Anexo_01!$P25)</f>
        <v>10</v>
      </c>
      <c r="D60" s="102"/>
      <c r="E60" s="103"/>
      <c r="F60" s="103"/>
      <c r="G60" s="103"/>
      <c r="H60" s="104"/>
      <c r="I60" s="96" t="str">
        <f t="shared" si="5"/>
        <v/>
      </c>
      <c r="J60" s="109"/>
      <c r="K60" s="307"/>
    </row>
    <row r="61" spans="1:11" s="90" customFormat="1" ht="13.5" customHeight="1" x14ac:dyDescent="0.2">
      <c r="A61" s="318"/>
      <c r="B61" s="95" t="s">
        <v>6306</v>
      </c>
      <c r="C61" s="116">
        <f>Anexo_01!$F25</f>
        <v>0</v>
      </c>
      <c r="D61" s="102"/>
      <c r="E61" s="103"/>
      <c r="F61" s="103"/>
      <c r="G61" s="103"/>
      <c r="H61" s="104"/>
      <c r="I61" s="96" t="str">
        <f t="shared" si="5"/>
        <v/>
      </c>
      <c r="J61" s="109"/>
      <c r="K61" s="307"/>
    </row>
    <row r="62" spans="1:11" s="90" customFormat="1" ht="13.5" customHeight="1" x14ac:dyDescent="0.2">
      <c r="A62" s="318"/>
      <c r="B62" s="95" t="s">
        <v>6307</v>
      </c>
      <c r="C62" s="115" t="str">
        <f>Anexo_01!$Q25</f>
        <v/>
      </c>
      <c r="D62" s="102"/>
      <c r="E62" s="103"/>
      <c r="F62" s="103"/>
      <c r="G62" s="103"/>
      <c r="H62" s="104"/>
      <c r="I62" s="96" t="str">
        <f t="shared" si="5"/>
        <v/>
      </c>
      <c r="J62" s="109"/>
      <c r="K62" s="307"/>
    </row>
    <row r="63" spans="1:11" s="90" customFormat="1" ht="13.5" customHeight="1" x14ac:dyDescent="0.2">
      <c r="A63" s="318"/>
      <c r="B63" s="95" t="s">
        <v>6308</v>
      </c>
      <c r="C63" s="117">
        <v>30</v>
      </c>
      <c r="D63" s="102"/>
      <c r="E63" s="103"/>
      <c r="F63" s="103"/>
      <c r="G63" s="103"/>
      <c r="H63" s="104"/>
      <c r="I63" s="96" t="str">
        <f t="shared" si="5"/>
        <v/>
      </c>
      <c r="J63" s="109"/>
      <c r="K63" s="307"/>
    </row>
    <row r="64" spans="1:11" s="90" customFormat="1" ht="13.5" customHeight="1" x14ac:dyDescent="0.2">
      <c r="A64" s="318"/>
      <c r="B64" s="95" t="s">
        <v>6309</v>
      </c>
      <c r="C64" s="309"/>
      <c r="D64" s="102"/>
      <c r="E64" s="103"/>
      <c r="F64" s="103"/>
      <c r="G64" s="103"/>
      <c r="H64" s="104"/>
      <c r="I64" s="96" t="str">
        <f t="shared" si="5"/>
        <v/>
      </c>
      <c r="J64" s="109"/>
      <c r="K64" s="307"/>
    </row>
    <row r="65" spans="1:11" ht="13.5" customHeight="1" x14ac:dyDescent="0.3">
      <c r="A65" s="319"/>
      <c r="B65" s="97" t="s">
        <v>6313</v>
      </c>
      <c r="C65" s="310"/>
      <c r="D65" s="105"/>
      <c r="E65" s="106"/>
      <c r="F65" s="106"/>
      <c r="G65" s="106"/>
      <c r="H65" s="107"/>
      <c r="I65" s="98" t="str">
        <f t="shared" si="5"/>
        <v/>
      </c>
      <c r="J65" s="110"/>
      <c r="K65" s="308"/>
    </row>
    <row r="66" spans="1:11" s="90" customFormat="1" ht="13.5" customHeight="1" x14ac:dyDescent="0.2">
      <c r="A66" s="317">
        <v>7</v>
      </c>
      <c r="B66" s="93" t="s">
        <v>6303</v>
      </c>
      <c r="C66" s="119">
        <f>Anexo_01!$I26</f>
        <v>0</v>
      </c>
      <c r="D66" s="99"/>
      <c r="E66" s="100"/>
      <c r="F66" s="100"/>
      <c r="G66" s="100"/>
      <c r="H66" s="101"/>
      <c r="I66" s="94" t="str">
        <f>IF(SUM(D66:H66)=0,"",SUM(D66:H66))</f>
        <v/>
      </c>
      <c r="J66" s="108"/>
      <c r="K66" s="306">
        <f>SUM(I66:I74)</f>
        <v>0</v>
      </c>
    </row>
    <row r="67" spans="1:11" s="90" customFormat="1" ht="13.5" customHeight="1" x14ac:dyDescent="0.2">
      <c r="A67" s="318"/>
      <c r="B67" s="95" t="s">
        <v>6304</v>
      </c>
      <c r="C67" s="115" t="str">
        <f>Anexo_01!$D26</f>
        <v/>
      </c>
      <c r="D67" s="102"/>
      <c r="E67" s="103"/>
      <c r="F67" s="103"/>
      <c r="G67" s="103"/>
      <c r="H67" s="104"/>
      <c r="I67" s="96" t="str">
        <f>IF(SUM(D67:H67)=0,"",SUM(D67:H67))</f>
        <v/>
      </c>
      <c r="J67" s="109"/>
      <c r="K67" s="307"/>
    </row>
    <row r="68" spans="1:11" s="90" customFormat="1" ht="13.5" customHeight="1" x14ac:dyDescent="0.2">
      <c r="A68" s="318"/>
      <c r="B68" s="95" t="s">
        <v>6310</v>
      </c>
      <c r="C68" s="115" t="str">
        <f>Anexo_01!$B26</f>
        <v/>
      </c>
      <c r="D68" s="102"/>
      <c r="E68" s="103"/>
      <c r="F68" s="103"/>
      <c r="G68" s="103"/>
      <c r="H68" s="104"/>
      <c r="I68" s="96" t="str">
        <f t="shared" ref="I68:I74" si="6">IF(SUM(D68:H68)=0,"",SUM(D68:H68))</f>
        <v/>
      </c>
      <c r="J68" s="109"/>
      <c r="K68" s="307"/>
    </row>
    <row r="69" spans="1:11" s="90" customFormat="1" ht="13.5" customHeight="1" x14ac:dyDescent="0.2">
      <c r="A69" s="318"/>
      <c r="B69" s="95" t="s">
        <v>6305</v>
      </c>
      <c r="C69" s="115" t="str">
        <f>CONCATENATE("10",Anexo_01!$P26)</f>
        <v>10</v>
      </c>
      <c r="D69" s="102"/>
      <c r="E69" s="103"/>
      <c r="F69" s="103"/>
      <c r="G69" s="103"/>
      <c r="H69" s="104"/>
      <c r="I69" s="96" t="str">
        <f t="shared" si="6"/>
        <v/>
      </c>
      <c r="J69" s="109"/>
      <c r="K69" s="307"/>
    </row>
    <row r="70" spans="1:11" s="90" customFormat="1" ht="13.5" customHeight="1" x14ac:dyDescent="0.2">
      <c r="A70" s="318"/>
      <c r="B70" s="95" t="s">
        <v>6306</v>
      </c>
      <c r="C70" s="116">
        <f>Anexo_01!$F26</f>
        <v>0</v>
      </c>
      <c r="D70" s="102"/>
      <c r="E70" s="103"/>
      <c r="F70" s="103"/>
      <c r="G70" s="103"/>
      <c r="H70" s="104"/>
      <c r="I70" s="96" t="str">
        <f t="shared" si="6"/>
        <v/>
      </c>
      <c r="J70" s="109"/>
      <c r="K70" s="307"/>
    </row>
    <row r="71" spans="1:11" s="90" customFormat="1" ht="13.5" customHeight="1" x14ac:dyDescent="0.2">
      <c r="A71" s="318"/>
      <c r="B71" s="95" t="s">
        <v>6307</v>
      </c>
      <c r="C71" s="115" t="str">
        <f>Anexo_01!$Q26</f>
        <v/>
      </c>
      <c r="D71" s="102"/>
      <c r="E71" s="103"/>
      <c r="F71" s="103"/>
      <c r="G71" s="103"/>
      <c r="H71" s="104"/>
      <c r="I71" s="96" t="str">
        <f t="shared" si="6"/>
        <v/>
      </c>
      <c r="J71" s="109"/>
      <c r="K71" s="307"/>
    </row>
    <row r="72" spans="1:11" s="90" customFormat="1" ht="13.5" customHeight="1" x14ac:dyDescent="0.2">
      <c r="A72" s="318"/>
      <c r="B72" s="95" t="s">
        <v>6308</v>
      </c>
      <c r="C72" s="117"/>
      <c r="D72" s="102"/>
      <c r="E72" s="103"/>
      <c r="F72" s="103"/>
      <c r="G72" s="103"/>
      <c r="H72" s="104"/>
      <c r="I72" s="96" t="str">
        <f t="shared" si="6"/>
        <v/>
      </c>
      <c r="J72" s="109"/>
      <c r="K72" s="307"/>
    </row>
    <row r="73" spans="1:11" s="90" customFormat="1" ht="13.5" customHeight="1" x14ac:dyDescent="0.2">
      <c r="A73" s="318"/>
      <c r="B73" s="95" t="s">
        <v>6309</v>
      </c>
      <c r="C73" s="309"/>
      <c r="D73" s="102"/>
      <c r="E73" s="103"/>
      <c r="F73" s="103"/>
      <c r="G73" s="103"/>
      <c r="H73" s="104"/>
      <c r="I73" s="96" t="str">
        <f t="shared" si="6"/>
        <v/>
      </c>
      <c r="J73" s="109"/>
      <c r="K73" s="307"/>
    </row>
    <row r="74" spans="1:11" ht="13.5" customHeight="1" x14ac:dyDescent="0.3">
      <c r="A74" s="319"/>
      <c r="B74" s="97" t="s">
        <v>6313</v>
      </c>
      <c r="C74" s="310"/>
      <c r="D74" s="105"/>
      <c r="E74" s="106"/>
      <c r="F74" s="106"/>
      <c r="G74" s="106"/>
      <c r="H74" s="107"/>
      <c r="I74" s="98" t="str">
        <f t="shared" si="6"/>
        <v/>
      </c>
      <c r="J74" s="110"/>
      <c r="K74" s="308"/>
    </row>
    <row r="75" spans="1:11" s="90" customFormat="1" ht="13.5" customHeight="1" x14ac:dyDescent="0.2">
      <c r="A75" s="317">
        <v>8</v>
      </c>
      <c r="B75" s="93" t="s">
        <v>6303</v>
      </c>
      <c r="C75" s="119">
        <f>Anexo_01!$I27</f>
        <v>0</v>
      </c>
      <c r="D75" s="99"/>
      <c r="E75" s="100"/>
      <c r="F75" s="100"/>
      <c r="G75" s="100"/>
      <c r="H75" s="101"/>
      <c r="I75" s="94" t="str">
        <f>IF(SUM(D75:H75)=0,"",SUM(D75:H75))</f>
        <v/>
      </c>
      <c r="J75" s="108"/>
      <c r="K75" s="306">
        <f>SUM(I75:I83)</f>
        <v>0</v>
      </c>
    </row>
    <row r="76" spans="1:11" s="90" customFormat="1" ht="13.5" customHeight="1" x14ac:dyDescent="0.2">
      <c r="A76" s="318"/>
      <c r="B76" s="95" t="s">
        <v>6304</v>
      </c>
      <c r="C76" s="115" t="str">
        <f>Anexo_01!$D27</f>
        <v/>
      </c>
      <c r="D76" s="102"/>
      <c r="E76" s="103"/>
      <c r="F76" s="103"/>
      <c r="G76" s="103"/>
      <c r="H76" s="104"/>
      <c r="I76" s="96" t="str">
        <f>IF(SUM(D76:H76)=0,"",SUM(D76:H76))</f>
        <v/>
      </c>
      <c r="J76" s="109"/>
      <c r="K76" s="307"/>
    </row>
    <row r="77" spans="1:11" s="90" customFormat="1" ht="13.5" customHeight="1" x14ac:dyDescent="0.2">
      <c r="A77" s="318"/>
      <c r="B77" s="95" t="s">
        <v>6310</v>
      </c>
      <c r="C77" s="115" t="str">
        <f>Anexo_01!$B27</f>
        <v/>
      </c>
      <c r="D77" s="102"/>
      <c r="E77" s="103"/>
      <c r="F77" s="103"/>
      <c r="G77" s="103"/>
      <c r="H77" s="104"/>
      <c r="I77" s="96" t="str">
        <f t="shared" ref="I77:I83" si="7">IF(SUM(D77:H77)=0,"",SUM(D77:H77))</f>
        <v/>
      </c>
      <c r="J77" s="109"/>
      <c r="K77" s="307"/>
    </row>
    <row r="78" spans="1:11" s="90" customFormat="1" ht="13.5" customHeight="1" x14ac:dyDescent="0.2">
      <c r="A78" s="318"/>
      <c r="B78" s="95" t="s">
        <v>6305</v>
      </c>
      <c r="C78" s="115" t="str">
        <f>CONCATENATE("10",Anexo_01!$P27)</f>
        <v>10</v>
      </c>
      <c r="D78" s="102"/>
      <c r="E78" s="103"/>
      <c r="F78" s="103"/>
      <c r="G78" s="103"/>
      <c r="H78" s="104"/>
      <c r="I78" s="96" t="str">
        <f t="shared" si="7"/>
        <v/>
      </c>
      <c r="J78" s="109"/>
      <c r="K78" s="307"/>
    </row>
    <row r="79" spans="1:11" s="90" customFormat="1" ht="13.5" customHeight="1" x14ac:dyDescent="0.2">
      <c r="A79" s="318"/>
      <c r="B79" s="95" t="s">
        <v>6306</v>
      </c>
      <c r="C79" s="116">
        <f>Anexo_01!$F27</f>
        <v>0</v>
      </c>
      <c r="D79" s="102"/>
      <c r="E79" s="103"/>
      <c r="F79" s="103"/>
      <c r="G79" s="103"/>
      <c r="H79" s="104"/>
      <c r="I79" s="96" t="str">
        <f t="shared" si="7"/>
        <v/>
      </c>
      <c r="J79" s="109"/>
      <c r="K79" s="307"/>
    </row>
    <row r="80" spans="1:11" s="90" customFormat="1" ht="13.5" customHeight="1" x14ac:dyDescent="0.2">
      <c r="A80" s="318"/>
      <c r="B80" s="95" t="s">
        <v>6307</v>
      </c>
      <c r="C80" s="115" t="str">
        <f>Anexo_01!$Q27</f>
        <v/>
      </c>
      <c r="D80" s="102"/>
      <c r="E80" s="103"/>
      <c r="F80" s="103"/>
      <c r="G80" s="103"/>
      <c r="H80" s="104"/>
      <c r="I80" s="96" t="str">
        <f t="shared" si="7"/>
        <v/>
      </c>
      <c r="J80" s="109"/>
      <c r="K80" s="307"/>
    </row>
    <row r="81" spans="1:11" s="90" customFormat="1" ht="13.5" customHeight="1" x14ac:dyDescent="0.2">
      <c r="A81" s="318"/>
      <c r="B81" s="95" t="s">
        <v>6308</v>
      </c>
      <c r="C81" s="117"/>
      <c r="D81" s="102"/>
      <c r="E81" s="103"/>
      <c r="F81" s="103"/>
      <c r="G81" s="103"/>
      <c r="H81" s="104"/>
      <c r="I81" s="96" t="str">
        <f t="shared" si="7"/>
        <v/>
      </c>
      <c r="J81" s="109"/>
      <c r="K81" s="307"/>
    </row>
    <row r="82" spans="1:11" s="90" customFormat="1" ht="13.5" customHeight="1" x14ac:dyDescent="0.2">
      <c r="A82" s="318"/>
      <c r="B82" s="95" t="s">
        <v>6309</v>
      </c>
      <c r="C82" s="309"/>
      <c r="D82" s="102"/>
      <c r="E82" s="103"/>
      <c r="F82" s="103"/>
      <c r="G82" s="103"/>
      <c r="H82" s="104"/>
      <c r="I82" s="96" t="str">
        <f t="shared" si="7"/>
        <v/>
      </c>
      <c r="J82" s="109"/>
      <c r="K82" s="307"/>
    </row>
    <row r="83" spans="1:11" ht="13.5" customHeight="1" x14ac:dyDescent="0.3">
      <c r="A83" s="319"/>
      <c r="B83" s="97" t="s">
        <v>6313</v>
      </c>
      <c r="C83" s="310"/>
      <c r="D83" s="105"/>
      <c r="E83" s="106"/>
      <c r="F83" s="106"/>
      <c r="G83" s="106"/>
      <c r="H83" s="107"/>
      <c r="I83" s="98" t="str">
        <f t="shared" si="7"/>
        <v/>
      </c>
      <c r="J83" s="110"/>
      <c r="K83" s="308"/>
    </row>
    <row r="84" spans="1:11" s="90" customFormat="1" ht="13.5" customHeight="1" x14ac:dyDescent="0.2">
      <c r="A84" s="317">
        <v>9</v>
      </c>
      <c r="B84" s="93" t="s">
        <v>6303</v>
      </c>
      <c r="C84" s="119">
        <f>Anexo_01!$I28</f>
        <v>0</v>
      </c>
      <c r="D84" s="99"/>
      <c r="E84" s="100"/>
      <c r="F84" s="100"/>
      <c r="G84" s="100"/>
      <c r="H84" s="101"/>
      <c r="I84" s="94" t="str">
        <f>IF(SUM(D84:H84)=0,"",SUM(D84:H84))</f>
        <v/>
      </c>
      <c r="J84" s="108"/>
      <c r="K84" s="306">
        <f>SUM(I84:I92)</f>
        <v>0</v>
      </c>
    </row>
    <row r="85" spans="1:11" s="90" customFormat="1" ht="13.5" customHeight="1" x14ac:dyDescent="0.2">
      <c r="A85" s="318"/>
      <c r="B85" s="95" t="s">
        <v>6304</v>
      </c>
      <c r="C85" s="115" t="str">
        <f>Anexo_01!$D28</f>
        <v/>
      </c>
      <c r="D85" s="102"/>
      <c r="E85" s="103"/>
      <c r="F85" s="103"/>
      <c r="G85" s="103"/>
      <c r="H85" s="104"/>
      <c r="I85" s="96" t="str">
        <f>IF(SUM(D85:H85)=0,"",SUM(D85:H85))</f>
        <v/>
      </c>
      <c r="J85" s="109"/>
      <c r="K85" s="307"/>
    </row>
    <row r="86" spans="1:11" s="90" customFormat="1" ht="13.5" customHeight="1" x14ac:dyDescent="0.2">
      <c r="A86" s="318"/>
      <c r="B86" s="95" t="s">
        <v>6310</v>
      </c>
      <c r="C86" s="115" t="str">
        <f>Anexo_01!$B28</f>
        <v/>
      </c>
      <c r="D86" s="102"/>
      <c r="E86" s="103"/>
      <c r="F86" s="103"/>
      <c r="G86" s="103"/>
      <c r="H86" s="104"/>
      <c r="I86" s="96" t="str">
        <f t="shared" ref="I86:I92" si="8">IF(SUM(D86:H86)=0,"",SUM(D86:H86))</f>
        <v/>
      </c>
      <c r="J86" s="109"/>
      <c r="K86" s="307"/>
    </row>
    <row r="87" spans="1:11" s="90" customFormat="1" ht="13.5" customHeight="1" x14ac:dyDescent="0.2">
      <c r="A87" s="318"/>
      <c r="B87" s="95" t="s">
        <v>6305</v>
      </c>
      <c r="C87" s="115" t="str">
        <f>CONCATENATE("10",Anexo_01!$P28)</f>
        <v>10</v>
      </c>
      <c r="D87" s="102"/>
      <c r="E87" s="103"/>
      <c r="F87" s="103"/>
      <c r="G87" s="103"/>
      <c r="H87" s="104"/>
      <c r="I87" s="96" t="str">
        <f t="shared" si="8"/>
        <v/>
      </c>
      <c r="J87" s="109"/>
      <c r="K87" s="307"/>
    </row>
    <row r="88" spans="1:11" s="90" customFormat="1" ht="13.5" customHeight="1" x14ac:dyDescent="0.2">
      <c r="A88" s="318"/>
      <c r="B88" s="95" t="s">
        <v>6306</v>
      </c>
      <c r="C88" s="116">
        <f>Anexo_01!$F28</f>
        <v>0</v>
      </c>
      <c r="D88" s="102"/>
      <c r="E88" s="103"/>
      <c r="F88" s="103"/>
      <c r="G88" s="103"/>
      <c r="H88" s="104"/>
      <c r="I88" s="96" t="str">
        <f t="shared" si="8"/>
        <v/>
      </c>
      <c r="J88" s="109"/>
      <c r="K88" s="307"/>
    </row>
    <row r="89" spans="1:11" s="90" customFormat="1" ht="13.5" customHeight="1" x14ac:dyDescent="0.2">
      <c r="A89" s="318"/>
      <c r="B89" s="95" t="s">
        <v>6307</v>
      </c>
      <c r="C89" s="115" t="str">
        <f>Anexo_01!$Q28</f>
        <v/>
      </c>
      <c r="D89" s="102"/>
      <c r="E89" s="103"/>
      <c r="F89" s="103"/>
      <c r="G89" s="103"/>
      <c r="H89" s="104"/>
      <c r="I89" s="96" t="str">
        <f t="shared" si="8"/>
        <v/>
      </c>
      <c r="J89" s="109"/>
      <c r="K89" s="307"/>
    </row>
    <row r="90" spans="1:11" s="90" customFormat="1" ht="13.5" customHeight="1" x14ac:dyDescent="0.2">
      <c r="A90" s="318"/>
      <c r="B90" s="95" t="s">
        <v>6308</v>
      </c>
      <c r="C90" s="117"/>
      <c r="D90" s="102"/>
      <c r="E90" s="103"/>
      <c r="F90" s="103"/>
      <c r="G90" s="103"/>
      <c r="H90" s="104"/>
      <c r="I90" s="96" t="str">
        <f t="shared" si="8"/>
        <v/>
      </c>
      <c r="J90" s="109"/>
      <c r="K90" s="307"/>
    </row>
    <row r="91" spans="1:11" s="90" customFormat="1" ht="13.5" customHeight="1" x14ac:dyDescent="0.2">
      <c r="A91" s="318"/>
      <c r="B91" s="95" t="s">
        <v>6309</v>
      </c>
      <c r="C91" s="309" t="s">
        <v>6333</v>
      </c>
      <c r="D91" s="102"/>
      <c r="E91" s="103"/>
      <c r="F91" s="103"/>
      <c r="G91" s="103"/>
      <c r="H91" s="104"/>
      <c r="I91" s="96" t="str">
        <f t="shared" si="8"/>
        <v/>
      </c>
      <c r="J91" s="109"/>
      <c r="K91" s="307"/>
    </row>
    <row r="92" spans="1:11" ht="13.5" customHeight="1" x14ac:dyDescent="0.3">
      <c r="A92" s="319"/>
      <c r="B92" s="97" t="s">
        <v>6313</v>
      </c>
      <c r="C92" s="310"/>
      <c r="D92" s="105"/>
      <c r="E92" s="106"/>
      <c r="F92" s="106"/>
      <c r="G92" s="106"/>
      <c r="H92" s="107"/>
      <c r="I92" s="98" t="str">
        <f t="shared" si="8"/>
        <v/>
      </c>
      <c r="J92" s="110"/>
      <c r="K92" s="308"/>
    </row>
    <row r="93" spans="1:11" s="90" customFormat="1" ht="13.5" customHeight="1" x14ac:dyDescent="0.2">
      <c r="A93" s="317">
        <v>10</v>
      </c>
      <c r="B93" s="93" t="s">
        <v>6303</v>
      </c>
      <c r="C93" s="119">
        <f>Anexo_01!$I29</f>
        <v>0</v>
      </c>
      <c r="D93" s="99"/>
      <c r="E93" s="100"/>
      <c r="F93" s="100"/>
      <c r="G93" s="100"/>
      <c r="H93" s="101"/>
      <c r="I93" s="94" t="str">
        <f>IF(SUM(D93:H93)=0,"",SUM(D93:H93))</f>
        <v/>
      </c>
      <c r="J93" s="108"/>
      <c r="K93" s="306">
        <f>SUM(I93:I101)</f>
        <v>0</v>
      </c>
    </row>
    <row r="94" spans="1:11" s="90" customFormat="1" ht="13.5" customHeight="1" x14ac:dyDescent="0.2">
      <c r="A94" s="318"/>
      <c r="B94" s="95" t="s">
        <v>6304</v>
      </c>
      <c r="C94" s="115" t="str">
        <f>Anexo_01!$D29</f>
        <v/>
      </c>
      <c r="D94" s="102"/>
      <c r="E94" s="103"/>
      <c r="F94" s="103"/>
      <c r="G94" s="103"/>
      <c r="H94" s="104"/>
      <c r="I94" s="96" t="str">
        <f>IF(SUM(D94:H94)=0,"",SUM(D94:H94))</f>
        <v/>
      </c>
      <c r="J94" s="109"/>
      <c r="K94" s="307"/>
    </row>
    <row r="95" spans="1:11" s="90" customFormat="1" ht="13.5" customHeight="1" x14ac:dyDescent="0.2">
      <c r="A95" s="318"/>
      <c r="B95" s="95" t="s">
        <v>6310</v>
      </c>
      <c r="C95" s="115" t="str">
        <f>Anexo_01!$B29</f>
        <v/>
      </c>
      <c r="D95" s="102"/>
      <c r="E95" s="103"/>
      <c r="F95" s="103"/>
      <c r="G95" s="103"/>
      <c r="H95" s="104"/>
      <c r="I95" s="96" t="str">
        <f t="shared" ref="I95:I101" si="9">IF(SUM(D95:H95)=0,"",SUM(D95:H95))</f>
        <v/>
      </c>
      <c r="J95" s="109"/>
      <c r="K95" s="307"/>
    </row>
    <row r="96" spans="1:11" s="90" customFormat="1" ht="13.5" customHeight="1" x14ac:dyDescent="0.2">
      <c r="A96" s="318"/>
      <c r="B96" s="95" t="s">
        <v>6305</v>
      </c>
      <c r="C96" s="115" t="str">
        <f>CONCATENATE("10",Anexo_01!$P29)</f>
        <v>10</v>
      </c>
      <c r="D96" s="102"/>
      <c r="E96" s="103"/>
      <c r="F96" s="103"/>
      <c r="G96" s="103"/>
      <c r="H96" s="104"/>
      <c r="I96" s="96" t="str">
        <f t="shared" si="9"/>
        <v/>
      </c>
      <c r="J96" s="109"/>
      <c r="K96" s="307"/>
    </row>
    <row r="97" spans="1:11" s="90" customFormat="1" ht="13.5" customHeight="1" x14ac:dyDescent="0.2">
      <c r="A97" s="318"/>
      <c r="B97" s="95" t="s">
        <v>6306</v>
      </c>
      <c r="C97" s="116">
        <f>Anexo_01!$F29</f>
        <v>0</v>
      </c>
      <c r="D97" s="102"/>
      <c r="E97" s="103"/>
      <c r="F97" s="103"/>
      <c r="G97" s="103"/>
      <c r="H97" s="104"/>
      <c r="I97" s="96" t="str">
        <f t="shared" si="9"/>
        <v/>
      </c>
      <c r="J97" s="109"/>
      <c r="K97" s="307"/>
    </row>
    <row r="98" spans="1:11" s="90" customFormat="1" ht="13.5" customHeight="1" x14ac:dyDescent="0.2">
      <c r="A98" s="318"/>
      <c r="B98" s="95" t="s">
        <v>6307</v>
      </c>
      <c r="C98" s="115" t="str">
        <f>Anexo_01!$Q29</f>
        <v/>
      </c>
      <c r="D98" s="102"/>
      <c r="E98" s="103"/>
      <c r="F98" s="103"/>
      <c r="G98" s="103"/>
      <c r="H98" s="104"/>
      <c r="I98" s="96" t="str">
        <f t="shared" si="9"/>
        <v/>
      </c>
      <c r="J98" s="109"/>
      <c r="K98" s="307"/>
    </row>
    <row r="99" spans="1:11" s="90" customFormat="1" ht="13.5" customHeight="1" x14ac:dyDescent="0.2">
      <c r="A99" s="318"/>
      <c r="B99" s="95" t="s">
        <v>6308</v>
      </c>
      <c r="C99" s="117">
        <v>36</v>
      </c>
      <c r="D99" s="102"/>
      <c r="E99" s="103"/>
      <c r="F99" s="103"/>
      <c r="G99" s="103"/>
      <c r="H99" s="104"/>
      <c r="I99" s="96" t="str">
        <f t="shared" si="9"/>
        <v/>
      </c>
      <c r="J99" s="109"/>
      <c r="K99" s="307"/>
    </row>
    <row r="100" spans="1:11" s="90" customFormat="1" ht="13.5" customHeight="1" x14ac:dyDescent="0.2">
      <c r="A100" s="318"/>
      <c r="B100" s="95" t="s">
        <v>6309</v>
      </c>
      <c r="C100" s="309"/>
      <c r="D100" s="102"/>
      <c r="E100" s="103"/>
      <c r="F100" s="103"/>
      <c r="G100" s="103"/>
      <c r="H100" s="104"/>
      <c r="I100" s="96" t="str">
        <f t="shared" si="9"/>
        <v/>
      </c>
      <c r="J100" s="109"/>
      <c r="K100" s="307"/>
    </row>
    <row r="101" spans="1:11" ht="13.5" customHeight="1" x14ac:dyDescent="0.3">
      <c r="A101" s="319"/>
      <c r="B101" s="97" t="s">
        <v>6313</v>
      </c>
      <c r="C101" s="310"/>
      <c r="D101" s="105"/>
      <c r="E101" s="106"/>
      <c r="F101" s="106"/>
      <c r="G101" s="106"/>
      <c r="H101" s="107"/>
      <c r="I101" s="98" t="str">
        <f t="shared" si="9"/>
        <v/>
      </c>
      <c r="J101" s="110"/>
      <c r="K101" s="308"/>
    </row>
    <row r="102" spans="1:11" s="90" customFormat="1" ht="13.5" customHeight="1" x14ac:dyDescent="0.2">
      <c r="A102" s="317">
        <v>11</v>
      </c>
      <c r="B102" s="93" t="s">
        <v>6303</v>
      </c>
      <c r="C102" s="119">
        <f>Anexo_01!$I30</f>
        <v>0</v>
      </c>
      <c r="D102" s="99"/>
      <c r="E102" s="100"/>
      <c r="F102" s="100"/>
      <c r="G102" s="100"/>
      <c r="H102" s="101"/>
      <c r="I102" s="94" t="str">
        <f>IF(SUM(D102:H102)=0,"",SUM(D102:H102))</f>
        <v/>
      </c>
      <c r="J102" s="108"/>
      <c r="K102" s="306">
        <f>SUM(I102:I110)</f>
        <v>0</v>
      </c>
    </row>
    <row r="103" spans="1:11" s="90" customFormat="1" ht="13.5" customHeight="1" x14ac:dyDescent="0.2">
      <c r="A103" s="318"/>
      <c r="B103" s="95" t="s">
        <v>6304</v>
      </c>
      <c r="C103" s="115" t="str">
        <f>Anexo_01!$D30</f>
        <v/>
      </c>
      <c r="D103" s="102"/>
      <c r="E103" s="103"/>
      <c r="F103" s="103"/>
      <c r="G103" s="103"/>
      <c r="H103" s="104"/>
      <c r="I103" s="96" t="str">
        <f>IF(SUM(D103:H103)=0,"",SUM(D103:H103))</f>
        <v/>
      </c>
      <c r="J103" s="109"/>
      <c r="K103" s="307"/>
    </row>
    <row r="104" spans="1:11" s="90" customFormat="1" ht="13.5" customHeight="1" x14ac:dyDescent="0.2">
      <c r="A104" s="318"/>
      <c r="B104" s="95" t="s">
        <v>6310</v>
      </c>
      <c r="C104" s="115" t="str">
        <f>Anexo_01!$B30</f>
        <v/>
      </c>
      <c r="D104" s="102"/>
      <c r="E104" s="103"/>
      <c r="F104" s="103"/>
      <c r="G104" s="103"/>
      <c r="H104" s="104"/>
      <c r="I104" s="96" t="str">
        <f t="shared" ref="I104:I110" si="10">IF(SUM(D104:H104)=0,"",SUM(D104:H104))</f>
        <v/>
      </c>
      <c r="J104" s="109"/>
      <c r="K104" s="307"/>
    </row>
    <row r="105" spans="1:11" s="90" customFormat="1" ht="13.5" customHeight="1" x14ac:dyDescent="0.2">
      <c r="A105" s="318"/>
      <c r="B105" s="95" t="s">
        <v>6305</v>
      </c>
      <c r="C105" s="115" t="str">
        <f>CONCATENATE("10",Anexo_01!$P30)</f>
        <v>10</v>
      </c>
      <c r="D105" s="102"/>
      <c r="E105" s="103"/>
      <c r="F105" s="103"/>
      <c r="G105" s="103"/>
      <c r="H105" s="104"/>
      <c r="I105" s="96" t="str">
        <f t="shared" si="10"/>
        <v/>
      </c>
      <c r="J105" s="109"/>
      <c r="K105" s="307"/>
    </row>
    <row r="106" spans="1:11" s="90" customFormat="1" ht="13.5" customHeight="1" x14ac:dyDescent="0.2">
      <c r="A106" s="318"/>
      <c r="B106" s="95" t="s">
        <v>6306</v>
      </c>
      <c r="C106" s="116">
        <f>Anexo_01!$F30</f>
        <v>0</v>
      </c>
      <c r="D106" s="102"/>
      <c r="E106" s="103"/>
      <c r="F106" s="103"/>
      <c r="G106" s="103"/>
      <c r="H106" s="104"/>
      <c r="I106" s="96" t="str">
        <f t="shared" si="10"/>
        <v/>
      </c>
      <c r="J106" s="109"/>
      <c r="K106" s="307"/>
    </row>
    <row r="107" spans="1:11" s="90" customFormat="1" ht="13.5" customHeight="1" x14ac:dyDescent="0.2">
      <c r="A107" s="318"/>
      <c r="B107" s="95" t="s">
        <v>6307</v>
      </c>
      <c r="C107" s="115" t="str">
        <f>Anexo_01!$Q30</f>
        <v/>
      </c>
      <c r="D107" s="102"/>
      <c r="E107" s="103"/>
      <c r="F107" s="103"/>
      <c r="G107" s="103"/>
      <c r="H107" s="104"/>
      <c r="I107" s="96" t="str">
        <f t="shared" si="10"/>
        <v/>
      </c>
      <c r="J107" s="109"/>
      <c r="K107" s="307"/>
    </row>
    <row r="108" spans="1:11" s="90" customFormat="1" ht="13.5" customHeight="1" x14ac:dyDescent="0.2">
      <c r="A108" s="318"/>
      <c r="B108" s="95" t="s">
        <v>6308</v>
      </c>
      <c r="C108" s="117"/>
      <c r="D108" s="102"/>
      <c r="E108" s="103"/>
      <c r="F108" s="103"/>
      <c r="G108" s="103"/>
      <c r="H108" s="104"/>
      <c r="I108" s="96" t="str">
        <f t="shared" si="10"/>
        <v/>
      </c>
      <c r="J108" s="109"/>
      <c r="K108" s="307"/>
    </row>
    <row r="109" spans="1:11" s="90" customFormat="1" ht="13.5" customHeight="1" x14ac:dyDescent="0.2">
      <c r="A109" s="318"/>
      <c r="B109" s="95" t="s">
        <v>6309</v>
      </c>
      <c r="C109" s="309"/>
      <c r="D109" s="102"/>
      <c r="E109" s="103"/>
      <c r="F109" s="103"/>
      <c r="G109" s="103"/>
      <c r="H109" s="104"/>
      <c r="I109" s="96" t="str">
        <f t="shared" si="10"/>
        <v/>
      </c>
      <c r="J109" s="109"/>
      <c r="K109" s="307"/>
    </row>
    <row r="110" spans="1:11" ht="13.5" customHeight="1" x14ac:dyDescent="0.3">
      <c r="A110" s="319"/>
      <c r="B110" s="97" t="s">
        <v>6313</v>
      </c>
      <c r="C110" s="310"/>
      <c r="D110" s="105"/>
      <c r="E110" s="106"/>
      <c r="F110" s="106"/>
      <c r="G110" s="106"/>
      <c r="H110" s="107"/>
      <c r="I110" s="98" t="str">
        <f t="shared" si="10"/>
        <v/>
      </c>
      <c r="J110" s="110"/>
      <c r="K110" s="308"/>
    </row>
    <row r="111" spans="1:11" s="90" customFormat="1" ht="13.5" customHeight="1" x14ac:dyDescent="0.2">
      <c r="A111" s="317">
        <v>12</v>
      </c>
      <c r="B111" s="93" t="s">
        <v>6303</v>
      </c>
      <c r="C111" s="119">
        <f>Anexo_01!$I31</f>
        <v>0</v>
      </c>
      <c r="D111" s="99"/>
      <c r="E111" s="100"/>
      <c r="F111" s="100"/>
      <c r="G111" s="100"/>
      <c r="H111" s="101"/>
      <c r="I111" s="94" t="str">
        <f>IF(SUM(D111:H111)=0,"",SUM(D111:H111))</f>
        <v/>
      </c>
      <c r="J111" s="108"/>
      <c r="K111" s="306">
        <f>SUM(I111:I119)</f>
        <v>0</v>
      </c>
    </row>
    <row r="112" spans="1:11" s="90" customFormat="1" ht="13.5" customHeight="1" x14ac:dyDescent="0.2">
      <c r="A112" s="318"/>
      <c r="B112" s="95" t="s">
        <v>6304</v>
      </c>
      <c r="C112" s="115" t="str">
        <f>Anexo_01!$D31</f>
        <v/>
      </c>
      <c r="D112" s="102"/>
      <c r="E112" s="103"/>
      <c r="F112" s="103"/>
      <c r="G112" s="103"/>
      <c r="H112" s="104"/>
      <c r="I112" s="96" t="str">
        <f>IF(SUM(D112:H112)=0,"",SUM(D112:H112))</f>
        <v/>
      </c>
      <c r="J112" s="109"/>
      <c r="K112" s="307"/>
    </row>
    <row r="113" spans="1:11" s="90" customFormat="1" ht="13.5" customHeight="1" x14ac:dyDescent="0.2">
      <c r="A113" s="318"/>
      <c r="B113" s="95" t="s">
        <v>6310</v>
      </c>
      <c r="C113" s="115" t="str">
        <f>Anexo_01!$B31</f>
        <v/>
      </c>
      <c r="D113" s="102"/>
      <c r="E113" s="103"/>
      <c r="F113" s="103"/>
      <c r="G113" s="103"/>
      <c r="H113" s="104"/>
      <c r="I113" s="96" t="str">
        <f t="shared" ref="I113:I119" si="11">IF(SUM(D113:H113)=0,"",SUM(D113:H113))</f>
        <v/>
      </c>
      <c r="J113" s="109"/>
      <c r="K113" s="307"/>
    </row>
    <row r="114" spans="1:11" s="90" customFormat="1" ht="13.5" customHeight="1" x14ac:dyDescent="0.2">
      <c r="A114" s="318"/>
      <c r="B114" s="95" t="s">
        <v>6305</v>
      </c>
      <c r="C114" s="115" t="str">
        <f>CONCATENATE("10",Anexo_01!$P31)</f>
        <v>10</v>
      </c>
      <c r="D114" s="102"/>
      <c r="E114" s="103"/>
      <c r="F114" s="103"/>
      <c r="G114" s="103"/>
      <c r="H114" s="104"/>
      <c r="I114" s="96" t="str">
        <f t="shared" si="11"/>
        <v/>
      </c>
      <c r="J114" s="109"/>
      <c r="K114" s="307"/>
    </row>
    <row r="115" spans="1:11" s="90" customFormat="1" ht="13.5" customHeight="1" x14ac:dyDescent="0.2">
      <c r="A115" s="318"/>
      <c r="B115" s="95" t="s">
        <v>6306</v>
      </c>
      <c r="C115" s="116">
        <f>Anexo_01!$F31</f>
        <v>0</v>
      </c>
      <c r="D115" s="102"/>
      <c r="E115" s="103"/>
      <c r="F115" s="103"/>
      <c r="G115" s="103"/>
      <c r="H115" s="104"/>
      <c r="I115" s="96" t="str">
        <f t="shared" si="11"/>
        <v/>
      </c>
      <c r="J115" s="109"/>
      <c r="K115" s="307"/>
    </row>
    <row r="116" spans="1:11" s="90" customFormat="1" ht="13.5" customHeight="1" x14ac:dyDescent="0.2">
      <c r="A116" s="318"/>
      <c r="B116" s="95" t="s">
        <v>6307</v>
      </c>
      <c r="C116" s="115" t="str">
        <f>Anexo_01!$Q31</f>
        <v/>
      </c>
      <c r="D116" s="102"/>
      <c r="E116" s="103"/>
      <c r="F116" s="103"/>
      <c r="G116" s="103"/>
      <c r="H116" s="104"/>
      <c r="I116" s="96" t="str">
        <f t="shared" si="11"/>
        <v/>
      </c>
      <c r="J116" s="109"/>
      <c r="K116" s="307"/>
    </row>
    <row r="117" spans="1:11" s="90" customFormat="1" ht="13.5" customHeight="1" x14ac:dyDescent="0.2">
      <c r="A117" s="318"/>
      <c r="B117" s="95" t="s">
        <v>6308</v>
      </c>
      <c r="C117" s="117"/>
      <c r="D117" s="102"/>
      <c r="E117" s="103"/>
      <c r="F117" s="103"/>
      <c r="G117" s="103"/>
      <c r="H117" s="104"/>
      <c r="I117" s="96" t="str">
        <f t="shared" si="11"/>
        <v/>
      </c>
      <c r="J117" s="109"/>
      <c r="K117" s="307"/>
    </row>
    <row r="118" spans="1:11" s="90" customFormat="1" ht="13.5" customHeight="1" x14ac:dyDescent="0.2">
      <c r="A118" s="318"/>
      <c r="B118" s="95" t="s">
        <v>6309</v>
      </c>
      <c r="C118" s="309"/>
      <c r="D118" s="102"/>
      <c r="E118" s="103"/>
      <c r="F118" s="103"/>
      <c r="G118" s="103"/>
      <c r="H118" s="104"/>
      <c r="I118" s="96" t="str">
        <f t="shared" si="11"/>
        <v/>
      </c>
      <c r="J118" s="109"/>
      <c r="K118" s="307"/>
    </row>
    <row r="119" spans="1:11" ht="13.5" customHeight="1" x14ac:dyDescent="0.3">
      <c r="A119" s="319"/>
      <c r="B119" s="97" t="s">
        <v>6313</v>
      </c>
      <c r="C119" s="310"/>
      <c r="D119" s="105"/>
      <c r="E119" s="106"/>
      <c r="F119" s="106"/>
      <c r="G119" s="106"/>
      <c r="H119" s="107"/>
      <c r="I119" s="98" t="str">
        <f t="shared" si="11"/>
        <v/>
      </c>
      <c r="J119" s="110"/>
      <c r="K119" s="308"/>
    </row>
    <row r="120" spans="1:11" s="90" customFormat="1" ht="13.5" customHeight="1" x14ac:dyDescent="0.2">
      <c r="A120" s="317">
        <v>13</v>
      </c>
      <c r="B120" s="93" t="s">
        <v>6303</v>
      </c>
      <c r="C120" s="119">
        <f>Anexo_01!$I32</f>
        <v>0</v>
      </c>
      <c r="D120" s="99"/>
      <c r="E120" s="100"/>
      <c r="F120" s="100"/>
      <c r="G120" s="100"/>
      <c r="H120" s="101"/>
      <c r="I120" s="94" t="str">
        <f>IF(SUM(D120:H120)=0,"",SUM(D120:H120))</f>
        <v/>
      </c>
      <c r="J120" s="108"/>
      <c r="K120" s="306">
        <f>SUM(I120:I128)</f>
        <v>0</v>
      </c>
    </row>
    <row r="121" spans="1:11" s="90" customFormat="1" ht="13.5" customHeight="1" x14ac:dyDescent="0.2">
      <c r="A121" s="318"/>
      <c r="B121" s="95" t="s">
        <v>6304</v>
      </c>
      <c r="C121" s="115" t="str">
        <f>Anexo_01!$D32</f>
        <v/>
      </c>
      <c r="D121" s="102"/>
      <c r="E121" s="103"/>
      <c r="F121" s="103"/>
      <c r="G121" s="103"/>
      <c r="H121" s="104"/>
      <c r="I121" s="96" t="str">
        <f>IF(SUM(D121:H121)=0,"",SUM(D121:H121))</f>
        <v/>
      </c>
      <c r="J121" s="109"/>
      <c r="K121" s="307"/>
    </row>
    <row r="122" spans="1:11" s="90" customFormat="1" ht="13.5" customHeight="1" x14ac:dyDescent="0.2">
      <c r="A122" s="318"/>
      <c r="B122" s="95" t="s">
        <v>6310</v>
      </c>
      <c r="C122" s="115" t="str">
        <f>Anexo_01!$B32</f>
        <v/>
      </c>
      <c r="D122" s="102"/>
      <c r="E122" s="103"/>
      <c r="F122" s="103"/>
      <c r="G122" s="103"/>
      <c r="H122" s="104"/>
      <c r="I122" s="96" t="str">
        <f t="shared" ref="I122:I128" si="12">IF(SUM(D122:H122)=0,"",SUM(D122:H122))</f>
        <v/>
      </c>
      <c r="J122" s="109"/>
      <c r="K122" s="307"/>
    </row>
    <row r="123" spans="1:11" s="90" customFormat="1" ht="13.5" customHeight="1" x14ac:dyDescent="0.2">
      <c r="A123" s="318"/>
      <c r="B123" s="95" t="s">
        <v>6305</v>
      </c>
      <c r="C123" s="115" t="str">
        <f>CONCATENATE("10",Anexo_01!$P32)</f>
        <v>10</v>
      </c>
      <c r="D123" s="102"/>
      <c r="E123" s="103"/>
      <c r="F123" s="103"/>
      <c r="G123" s="103"/>
      <c r="H123" s="104"/>
      <c r="I123" s="96" t="str">
        <f t="shared" si="12"/>
        <v/>
      </c>
      <c r="J123" s="109"/>
      <c r="K123" s="307"/>
    </row>
    <row r="124" spans="1:11" s="90" customFormat="1" ht="13.5" customHeight="1" x14ac:dyDescent="0.2">
      <c r="A124" s="318"/>
      <c r="B124" s="95" t="s">
        <v>6306</v>
      </c>
      <c r="C124" s="116">
        <f>Anexo_01!$F32</f>
        <v>0</v>
      </c>
      <c r="D124" s="102"/>
      <c r="E124" s="103"/>
      <c r="F124" s="103"/>
      <c r="G124" s="103"/>
      <c r="H124" s="104"/>
      <c r="I124" s="96" t="str">
        <f t="shared" si="12"/>
        <v/>
      </c>
      <c r="J124" s="109"/>
      <c r="K124" s="307"/>
    </row>
    <row r="125" spans="1:11" s="90" customFormat="1" ht="13.5" customHeight="1" x14ac:dyDescent="0.2">
      <c r="A125" s="318"/>
      <c r="B125" s="95" t="s">
        <v>6307</v>
      </c>
      <c r="C125" s="115" t="str">
        <f>Anexo_01!$Q32</f>
        <v/>
      </c>
      <c r="D125" s="102"/>
      <c r="E125" s="103"/>
      <c r="F125" s="103"/>
      <c r="G125" s="103"/>
      <c r="H125" s="104"/>
      <c r="I125" s="96" t="str">
        <f t="shared" si="12"/>
        <v/>
      </c>
      <c r="J125" s="109"/>
      <c r="K125" s="307"/>
    </row>
    <row r="126" spans="1:11" s="90" customFormat="1" ht="13.5" customHeight="1" x14ac:dyDescent="0.2">
      <c r="A126" s="318"/>
      <c r="B126" s="95" t="s">
        <v>6308</v>
      </c>
      <c r="C126" s="117"/>
      <c r="D126" s="102"/>
      <c r="E126" s="103"/>
      <c r="F126" s="103"/>
      <c r="G126" s="103"/>
      <c r="H126" s="104"/>
      <c r="I126" s="96" t="str">
        <f t="shared" si="12"/>
        <v/>
      </c>
      <c r="J126" s="109"/>
      <c r="K126" s="307"/>
    </row>
    <row r="127" spans="1:11" s="90" customFormat="1" ht="13.5" customHeight="1" x14ac:dyDescent="0.2">
      <c r="A127" s="318"/>
      <c r="B127" s="95" t="s">
        <v>6309</v>
      </c>
      <c r="C127" s="309"/>
      <c r="D127" s="102"/>
      <c r="E127" s="103"/>
      <c r="F127" s="103"/>
      <c r="G127" s="103"/>
      <c r="H127" s="104"/>
      <c r="I127" s="96" t="str">
        <f t="shared" si="12"/>
        <v/>
      </c>
      <c r="J127" s="109"/>
      <c r="K127" s="307"/>
    </row>
    <row r="128" spans="1:11" ht="13.5" customHeight="1" x14ac:dyDescent="0.3">
      <c r="A128" s="319"/>
      <c r="B128" s="97" t="s">
        <v>6313</v>
      </c>
      <c r="C128" s="310"/>
      <c r="D128" s="105"/>
      <c r="E128" s="106"/>
      <c r="F128" s="106"/>
      <c r="G128" s="106"/>
      <c r="H128" s="107"/>
      <c r="I128" s="98" t="str">
        <f t="shared" si="12"/>
        <v/>
      </c>
      <c r="J128" s="110"/>
      <c r="K128" s="308"/>
    </row>
    <row r="129" spans="1:11" s="90" customFormat="1" ht="13.5" customHeight="1" x14ac:dyDescent="0.2">
      <c r="A129" s="317">
        <v>14</v>
      </c>
      <c r="B129" s="93" t="s">
        <v>6303</v>
      </c>
      <c r="C129" s="119">
        <f>Anexo_01!$I33</f>
        <v>0</v>
      </c>
      <c r="D129" s="99"/>
      <c r="E129" s="100"/>
      <c r="F129" s="100"/>
      <c r="G129" s="100"/>
      <c r="H129" s="101"/>
      <c r="I129" s="94" t="str">
        <f>IF(SUM(D129:H129)=0,"",SUM(D129:H129))</f>
        <v/>
      </c>
      <c r="J129" s="108"/>
      <c r="K129" s="306">
        <f>SUM(I129:I137)</f>
        <v>0</v>
      </c>
    </row>
    <row r="130" spans="1:11" s="90" customFormat="1" ht="13.5" customHeight="1" x14ac:dyDescent="0.2">
      <c r="A130" s="318"/>
      <c r="B130" s="95" t="s">
        <v>6304</v>
      </c>
      <c r="C130" s="115" t="str">
        <f>Anexo_01!$D33</f>
        <v/>
      </c>
      <c r="D130" s="102"/>
      <c r="E130" s="103"/>
      <c r="F130" s="103"/>
      <c r="G130" s="103"/>
      <c r="H130" s="104"/>
      <c r="I130" s="96" t="str">
        <f>IF(SUM(D130:H130)=0,"",SUM(D130:H130))</f>
        <v/>
      </c>
      <c r="J130" s="109"/>
      <c r="K130" s="307"/>
    </row>
    <row r="131" spans="1:11" s="90" customFormat="1" ht="13.5" customHeight="1" x14ac:dyDescent="0.2">
      <c r="A131" s="318"/>
      <c r="B131" s="95" t="s">
        <v>6310</v>
      </c>
      <c r="C131" s="115" t="str">
        <f>Anexo_01!$B33</f>
        <v/>
      </c>
      <c r="D131" s="102"/>
      <c r="E131" s="103"/>
      <c r="F131" s="103"/>
      <c r="G131" s="103"/>
      <c r="H131" s="104"/>
      <c r="I131" s="96" t="str">
        <f t="shared" ref="I131:I137" si="13">IF(SUM(D131:H131)=0,"",SUM(D131:H131))</f>
        <v/>
      </c>
      <c r="J131" s="109"/>
      <c r="K131" s="307"/>
    </row>
    <row r="132" spans="1:11" s="90" customFormat="1" ht="13.5" customHeight="1" x14ac:dyDescent="0.2">
      <c r="A132" s="318"/>
      <c r="B132" s="95" t="s">
        <v>6305</v>
      </c>
      <c r="C132" s="115" t="str">
        <f>CONCATENATE("10",Anexo_01!$P33)</f>
        <v>10</v>
      </c>
      <c r="D132" s="102"/>
      <c r="E132" s="103"/>
      <c r="F132" s="103"/>
      <c r="G132" s="103"/>
      <c r="H132" s="104"/>
      <c r="I132" s="96" t="str">
        <f t="shared" si="13"/>
        <v/>
      </c>
      <c r="J132" s="109"/>
      <c r="K132" s="307"/>
    </row>
    <row r="133" spans="1:11" s="90" customFormat="1" ht="13.5" customHeight="1" x14ac:dyDescent="0.2">
      <c r="A133" s="318"/>
      <c r="B133" s="95" t="s">
        <v>6306</v>
      </c>
      <c r="C133" s="116">
        <f>Anexo_01!$F33</f>
        <v>0</v>
      </c>
      <c r="D133" s="102"/>
      <c r="E133" s="103"/>
      <c r="F133" s="103"/>
      <c r="G133" s="103"/>
      <c r="H133" s="104"/>
      <c r="I133" s="96" t="str">
        <f t="shared" si="13"/>
        <v/>
      </c>
      <c r="J133" s="109"/>
      <c r="K133" s="307"/>
    </row>
    <row r="134" spans="1:11" s="90" customFormat="1" ht="13.5" customHeight="1" x14ac:dyDescent="0.2">
      <c r="A134" s="318"/>
      <c r="B134" s="95" t="s">
        <v>6307</v>
      </c>
      <c r="C134" s="115" t="str">
        <f>Anexo_01!$Q33</f>
        <v/>
      </c>
      <c r="D134" s="102"/>
      <c r="E134" s="103"/>
      <c r="F134" s="103"/>
      <c r="G134" s="103"/>
      <c r="H134" s="104"/>
      <c r="I134" s="96" t="str">
        <f t="shared" si="13"/>
        <v/>
      </c>
      <c r="J134" s="109"/>
      <c r="K134" s="307"/>
    </row>
    <row r="135" spans="1:11" s="90" customFormat="1" ht="13.5" customHeight="1" x14ac:dyDescent="0.2">
      <c r="A135" s="318"/>
      <c r="B135" s="95" t="s">
        <v>6308</v>
      </c>
      <c r="C135" s="117"/>
      <c r="D135" s="102"/>
      <c r="E135" s="103"/>
      <c r="F135" s="103"/>
      <c r="G135" s="103"/>
      <c r="H135" s="104"/>
      <c r="I135" s="96" t="str">
        <f t="shared" si="13"/>
        <v/>
      </c>
      <c r="J135" s="109"/>
      <c r="K135" s="307"/>
    </row>
    <row r="136" spans="1:11" s="90" customFormat="1" ht="13.5" customHeight="1" x14ac:dyDescent="0.2">
      <c r="A136" s="318"/>
      <c r="B136" s="95" t="s">
        <v>6309</v>
      </c>
      <c r="C136" s="309"/>
      <c r="D136" s="102"/>
      <c r="E136" s="103"/>
      <c r="F136" s="103"/>
      <c r="G136" s="103"/>
      <c r="H136" s="104"/>
      <c r="I136" s="96" t="str">
        <f t="shared" si="13"/>
        <v/>
      </c>
      <c r="J136" s="109"/>
      <c r="K136" s="307"/>
    </row>
    <row r="137" spans="1:11" ht="13.5" customHeight="1" x14ac:dyDescent="0.3">
      <c r="A137" s="319"/>
      <c r="B137" s="97" t="s">
        <v>6313</v>
      </c>
      <c r="C137" s="310"/>
      <c r="D137" s="105"/>
      <c r="E137" s="106"/>
      <c r="F137" s="106"/>
      <c r="G137" s="106"/>
      <c r="H137" s="107"/>
      <c r="I137" s="98" t="str">
        <f t="shared" si="13"/>
        <v/>
      </c>
      <c r="J137" s="110"/>
      <c r="K137" s="308"/>
    </row>
    <row r="138" spans="1:11" s="90" customFormat="1" ht="13.5" customHeight="1" x14ac:dyDescent="0.2">
      <c r="A138" s="317">
        <v>15</v>
      </c>
      <c r="B138" s="93" t="s">
        <v>6303</v>
      </c>
      <c r="C138" s="119">
        <f>Anexo_01!$I34</f>
        <v>0</v>
      </c>
      <c r="D138" s="99"/>
      <c r="E138" s="100"/>
      <c r="F138" s="100"/>
      <c r="G138" s="100"/>
      <c r="H138" s="101"/>
      <c r="I138" s="94" t="str">
        <f>IF(SUM(D138:H138)=0,"",SUM(D138:H138))</f>
        <v/>
      </c>
      <c r="J138" s="108"/>
      <c r="K138" s="306">
        <f>SUM(I138:I146)</f>
        <v>0</v>
      </c>
    </row>
    <row r="139" spans="1:11" s="90" customFormat="1" ht="13.5" customHeight="1" x14ac:dyDescent="0.2">
      <c r="A139" s="318"/>
      <c r="B139" s="95" t="s">
        <v>6304</v>
      </c>
      <c r="C139" s="115" t="str">
        <f>Anexo_01!$D34</f>
        <v/>
      </c>
      <c r="D139" s="102"/>
      <c r="E139" s="103"/>
      <c r="F139" s="103"/>
      <c r="G139" s="103"/>
      <c r="H139" s="104"/>
      <c r="I139" s="96" t="str">
        <f>IF(SUM(D139:H139)=0,"",SUM(D139:H139))</f>
        <v/>
      </c>
      <c r="J139" s="109"/>
      <c r="K139" s="307"/>
    </row>
    <row r="140" spans="1:11" s="90" customFormat="1" ht="13.5" customHeight="1" x14ac:dyDescent="0.2">
      <c r="A140" s="318"/>
      <c r="B140" s="95" t="s">
        <v>6310</v>
      </c>
      <c r="C140" s="115" t="str">
        <f>Anexo_01!$B34</f>
        <v/>
      </c>
      <c r="D140" s="102"/>
      <c r="E140" s="103"/>
      <c r="F140" s="103"/>
      <c r="G140" s="103"/>
      <c r="H140" s="104"/>
      <c r="I140" s="96" t="str">
        <f t="shared" ref="I140:I146" si="14">IF(SUM(D140:H140)=0,"",SUM(D140:H140))</f>
        <v/>
      </c>
      <c r="J140" s="109"/>
      <c r="K140" s="307"/>
    </row>
    <row r="141" spans="1:11" s="90" customFormat="1" ht="13.5" customHeight="1" x14ac:dyDescent="0.2">
      <c r="A141" s="318"/>
      <c r="B141" s="95" t="s">
        <v>6305</v>
      </c>
      <c r="C141" s="115" t="str">
        <f>CONCATENATE("10",Anexo_01!$P34)</f>
        <v>10</v>
      </c>
      <c r="D141" s="102"/>
      <c r="E141" s="103"/>
      <c r="F141" s="103"/>
      <c r="G141" s="103"/>
      <c r="H141" s="104"/>
      <c r="I141" s="96" t="str">
        <f t="shared" si="14"/>
        <v/>
      </c>
      <c r="J141" s="109"/>
      <c r="K141" s="307"/>
    </row>
    <row r="142" spans="1:11" s="90" customFormat="1" ht="13.5" customHeight="1" x14ac:dyDescent="0.2">
      <c r="A142" s="318"/>
      <c r="B142" s="95" t="s">
        <v>6306</v>
      </c>
      <c r="C142" s="116">
        <f>Anexo_01!$F34</f>
        <v>0</v>
      </c>
      <c r="D142" s="102"/>
      <c r="E142" s="103"/>
      <c r="F142" s="103"/>
      <c r="G142" s="103"/>
      <c r="H142" s="104"/>
      <c r="I142" s="96" t="str">
        <f t="shared" si="14"/>
        <v/>
      </c>
      <c r="J142" s="109"/>
      <c r="K142" s="307"/>
    </row>
    <row r="143" spans="1:11" s="90" customFormat="1" ht="13.5" customHeight="1" x14ac:dyDescent="0.2">
      <c r="A143" s="318"/>
      <c r="B143" s="95" t="s">
        <v>6307</v>
      </c>
      <c r="C143" s="115" t="str">
        <f>Anexo_01!$Q34</f>
        <v/>
      </c>
      <c r="D143" s="102"/>
      <c r="E143" s="103"/>
      <c r="F143" s="103"/>
      <c r="G143" s="103"/>
      <c r="H143" s="104"/>
      <c r="I143" s="96" t="str">
        <f t="shared" si="14"/>
        <v/>
      </c>
      <c r="J143" s="109"/>
      <c r="K143" s="307"/>
    </row>
    <row r="144" spans="1:11" s="90" customFormat="1" ht="13.5" customHeight="1" x14ac:dyDescent="0.2">
      <c r="A144" s="318"/>
      <c r="B144" s="95" t="s">
        <v>6308</v>
      </c>
      <c r="C144" s="117"/>
      <c r="D144" s="102"/>
      <c r="E144" s="103"/>
      <c r="F144" s="103"/>
      <c r="G144" s="103"/>
      <c r="H144" s="104"/>
      <c r="I144" s="96" t="str">
        <f t="shared" si="14"/>
        <v/>
      </c>
      <c r="J144" s="109"/>
      <c r="K144" s="307"/>
    </row>
    <row r="145" spans="1:11" s="90" customFormat="1" ht="13.5" customHeight="1" x14ac:dyDescent="0.2">
      <c r="A145" s="318"/>
      <c r="B145" s="95" t="s">
        <v>6309</v>
      </c>
      <c r="C145" s="309"/>
      <c r="D145" s="102"/>
      <c r="E145" s="103"/>
      <c r="F145" s="103"/>
      <c r="G145" s="103"/>
      <c r="H145" s="104"/>
      <c r="I145" s="96" t="str">
        <f t="shared" si="14"/>
        <v/>
      </c>
      <c r="J145" s="109"/>
      <c r="K145" s="307"/>
    </row>
    <row r="146" spans="1:11" ht="13.5" customHeight="1" x14ac:dyDescent="0.3">
      <c r="A146" s="319"/>
      <c r="B146" s="97" t="s">
        <v>6313</v>
      </c>
      <c r="C146" s="310"/>
      <c r="D146" s="105"/>
      <c r="E146" s="106"/>
      <c r="F146" s="106"/>
      <c r="G146" s="106"/>
      <c r="H146" s="107"/>
      <c r="I146" s="98" t="str">
        <f t="shared" si="14"/>
        <v/>
      </c>
      <c r="J146" s="110"/>
      <c r="K146" s="308"/>
    </row>
    <row r="147" spans="1:11" s="90" customFormat="1" ht="13.5" customHeight="1" x14ac:dyDescent="0.2">
      <c r="A147" s="317">
        <v>16</v>
      </c>
      <c r="B147" s="93" t="s">
        <v>6303</v>
      </c>
      <c r="C147" s="119">
        <f>Anexo_01!$I35</f>
        <v>0</v>
      </c>
      <c r="D147" s="99"/>
      <c r="E147" s="100"/>
      <c r="F147" s="100"/>
      <c r="G147" s="100"/>
      <c r="H147" s="101"/>
      <c r="I147" s="94" t="str">
        <f>IF(SUM(D147:H147)=0,"",SUM(D147:H147))</f>
        <v/>
      </c>
      <c r="J147" s="108"/>
      <c r="K147" s="306">
        <f>SUM(I147:I155)</f>
        <v>0</v>
      </c>
    </row>
    <row r="148" spans="1:11" s="90" customFormat="1" ht="13.5" customHeight="1" x14ac:dyDescent="0.2">
      <c r="A148" s="318"/>
      <c r="B148" s="95" t="s">
        <v>6304</v>
      </c>
      <c r="C148" s="115" t="str">
        <f>Anexo_01!$D35</f>
        <v/>
      </c>
      <c r="D148" s="102"/>
      <c r="E148" s="103"/>
      <c r="F148" s="103"/>
      <c r="G148" s="103"/>
      <c r="H148" s="104"/>
      <c r="I148" s="96" t="str">
        <f>IF(SUM(D148:H148)=0,"",SUM(D148:H148))</f>
        <v/>
      </c>
      <c r="J148" s="109"/>
      <c r="K148" s="307"/>
    </row>
    <row r="149" spans="1:11" s="90" customFormat="1" ht="13.5" customHeight="1" x14ac:dyDescent="0.2">
      <c r="A149" s="318"/>
      <c r="B149" s="95" t="s">
        <v>6310</v>
      </c>
      <c r="C149" s="115" t="str">
        <f>Anexo_01!$B35</f>
        <v/>
      </c>
      <c r="D149" s="102"/>
      <c r="E149" s="103"/>
      <c r="F149" s="103"/>
      <c r="G149" s="103"/>
      <c r="H149" s="104"/>
      <c r="I149" s="96" t="str">
        <f t="shared" ref="I149:I155" si="15">IF(SUM(D149:H149)=0,"",SUM(D149:H149))</f>
        <v/>
      </c>
      <c r="J149" s="109"/>
      <c r="K149" s="307"/>
    </row>
    <row r="150" spans="1:11" s="90" customFormat="1" ht="13.5" customHeight="1" x14ac:dyDescent="0.2">
      <c r="A150" s="318"/>
      <c r="B150" s="95" t="s">
        <v>6305</v>
      </c>
      <c r="C150" s="115" t="str">
        <f>CONCATENATE("10",Anexo_01!$P35)</f>
        <v>10</v>
      </c>
      <c r="D150" s="102"/>
      <c r="E150" s="103"/>
      <c r="F150" s="103"/>
      <c r="G150" s="103"/>
      <c r="H150" s="104"/>
      <c r="I150" s="96" t="str">
        <f t="shared" si="15"/>
        <v/>
      </c>
      <c r="J150" s="109"/>
      <c r="K150" s="307"/>
    </row>
    <row r="151" spans="1:11" s="90" customFormat="1" ht="13.5" customHeight="1" x14ac:dyDescent="0.2">
      <c r="A151" s="318"/>
      <c r="B151" s="95" t="s">
        <v>6306</v>
      </c>
      <c r="C151" s="116">
        <f>Anexo_01!$F35</f>
        <v>0</v>
      </c>
      <c r="D151" s="102"/>
      <c r="E151" s="103"/>
      <c r="F151" s="103"/>
      <c r="G151" s="103"/>
      <c r="H151" s="104"/>
      <c r="I151" s="96" t="str">
        <f t="shared" si="15"/>
        <v/>
      </c>
      <c r="J151" s="109"/>
      <c r="K151" s="307"/>
    </row>
    <row r="152" spans="1:11" s="90" customFormat="1" ht="13.5" customHeight="1" x14ac:dyDescent="0.2">
      <c r="A152" s="318"/>
      <c r="B152" s="95" t="s">
        <v>6307</v>
      </c>
      <c r="C152" s="115" t="str">
        <f>Anexo_01!$Q35</f>
        <v/>
      </c>
      <c r="D152" s="102"/>
      <c r="E152" s="103"/>
      <c r="F152" s="103"/>
      <c r="G152" s="103"/>
      <c r="H152" s="104"/>
      <c r="I152" s="96" t="str">
        <f t="shared" si="15"/>
        <v/>
      </c>
      <c r="J152" s="109"/>
      <c r="K152" s="307"/>
    </row>
    <row r="153" spans="1:11" s="90" customFormat="1" ht="13.5" customHeight="1" x14ac:dyDescent="0.2">
      <c r="A153" s="318"/>
      <c r="B153" s="95" t="s">
        <v>6308</v>
      </c>
      <c r="C153" s="117"/>
      <c r="D153" s="102"/>
      <c r="E153" s="103"/>
      <c r="F153" s="103"/>
      <c r="G153" s="103"/>
      <c r="H153" s="104"/>
      <c r="I153" s="96" t="str">
        <f t="shared" si="15"/>
        <v/>
      </c>
      <c r="J153" s="109"/>
      <c r="K153" s="307"/>
    </row>
    <row r="154" spans="1:11" s="90" customFormat="1" ht="13.5" customHeight="1" x14ac:dyDescent="0.2">
      <c r="A154" s="318"/>
      <c r="B154" s="95" t="s">
        <v>6309</v>
      </c>
      <c r="C154" s="309"/>
      <c r="D154" s="102"/>
      <c r="E154" s="103"/>
      <c r="F154" s="103"/>
      <c r="G154" s="103"/>
      <c r="H154" s="104"/>
      <c r="I154" s="96" t="str">
        <f t="shared" si="15"/>
        <v/>
      </c>
      <c r="J154" s="109"/>
      <c r="K154" s="307"/>
    </row>
    <row r="155" spans="1:11" ht="13.5" customHeight="1" x14ac:dyDescent="0.3">
      <c r="A155" s="319"/>
      <c r="B155" s="97" t="s">
        <v>6313</v>
      </c>
      <c r="C155" s="310"/>
      <c r="D155" s="105"/>
      <c r="E155" s="106"/>
      <c r="F155" s="106"/>
      <c r="G155" s="106"/>
      <c r="H155" s="107"/>
      <c r="I155" s="98" t="str">
        <f t="shared" si="15"/>
        <v/>
      </c>
      <c r="J155" s="110"/>
      <c r="K155" s="308"/>
    </row>
    <row r="156" spans="1:11" s="90" customFormat="1" ht="13.5" customHeight="1" x14ac:dyDescent="0.2">
      <c r="A156" s="317">
        <v>17</v>
      </c>
      <c r="B156" s="93" t="s">
        <v>6303</v>
      </c>
      <c r="C156" s="119">
        <f>Anexo_01!$I36</f>
        <v>0</v>
      </c>
      <c r="D156" s="99"/>
      <c r="E156" s="100"/>
      <c r="F156" s="100"/>
      <c r="G156" s="100"/>
      <c r="H156" s="101"/>
      <c r="I156" s="94" t="str">
        <f>IF(SUM(D156:H156)=0,"",SUM(D156:H156))</f>
        <v/>
      </c>
      <c r="J156" s="108"/>
      <c r="K156" s="306">
        <f>SUM(I156:I164)</f>
        <v>0</v>
      </c>
    </row>
    <row r="157" spans="1:11" s="90" customFormat="1" ht="13.5" customHeight="1" x14ac:dyDescent="0.2">
      <c r="A157" s="318"/>
      <c r="B157" s="95" t="s">
        <v>6304</v>
      </c>
      <c r="C157" s="115" t="str">
        <f>Anexo_01!$D36</f>
        <v/>
      </c>
      <c r="D157" s="102"/>
      <c r="E157" s="103"/>
      <c r="F157" s="103"/>
      <c r="G157" s="103"/>
      <c r="H157" s="104"/>
      <c r="I157" s="96" t="str">
        <f>IF(SUM(D157:H157)=0,"",SUM(D157:H157))</f>
        <v/>
      </c>
      <c r="J157" s="109"/>
      <c r="K157" s="307"/>
    </row>
    <row r="158" spans="1:11" s="90" customFormat="1" ht="13.5" customHeight="1" x14ac:dyDescent="0.2">
      <c r="A158" s="318"/>
      <c r="B158" s="95" t="s">
        <v>6310</v>
      </c>
      <c r="C158" s="115" t="str">
        <f>Anexo_01!$B36</f>
        <v/>
      </c>
      <c r="D158" s="102"/>
      <c r="E158" s="103"/>
      <c r="F158" s="103"/>
      <c r="G158" s="103"/>
      <c r="H158" s="104"/>
      <c r="I158" s="96" t="str">
        <f t="shared" ref="I158:I164" si="16">IF(SUM(D158:H158)=0,"",SUM(D158:H158))</f>
        <v/>
      </c>
      <c r="J158" s="109"/>
      <c r="K158" s="307"/>
    </row>
    <row r="159" spans="1:11" s="90" customFormat="1" ht="13.5" customHeight="1" x14ac:dyDescent="0.2">
      <c r="A159" s="318"/>
      <c r="B159" s="95" t="s">
        <v>6305</v>
      </c>
      <c r="C159" s="115" t="str">
        <f>CONCATENATE("10",Anexo_01!$P36)</f>
        <v>10</v>
      </c>
      <c r="D159" s="102"/>
      <c r="E159" s="103"/>
      <c r="F159" s="103"/>
      <c r="G159" s="103"/>
      <c r="H159" s="104"/>
      <c r="I159" s="96" t="str">
        <f t="shared" si="16"/>
        <v/>
      </c>
      <c r="J159" s="109"/>
      <c r="K159" s="307"/>
    </row>
    <row r="160" spans="1:11" s="90" customFormat="1" ht="13.5" customHeight="1" x14ac:dyDescent="0.2">
      <c r="A160" s="318"/>
      <c r="B160" s="95" t="s">
        <v>6306</v>
      </c>
      <c r="C160" s="116">
        <f>Anexo_01!$F36</f>
        <v>0</v>
      </c>
      <c r="D160" s="102"/>
      <c r="E160" s="103"/>
      <c r="F160" s="103"/>
      <c r="G160" s="103"/>
      <c r="H160" s="104"/>
      <c r="I160" s="96" t="str">
        <f t="shared" si="16"/>
        <v/>
      </c>
      <c r="J160" s="109"/>
      <c r="K160" s="307"/>
    </row>
    <row r="161" spans="1:11" s="90" customFormat="1" ht="13.5" customHeight="1" x14ac:dyDescent="0.2">
      <c r="A161" s="318"/>
      <c r="B161" s="95" t="s">
        <v>6307</v>
      </c>
      <c r="C161" s="115" t="str">
        <f>Anexo_01!$Q36</f>
        <v/>
      </c>
      <c r="D161" s="102"/>
      <c r="E161" s="103"/>
      <c r="F161" s="103"/>
      <c r="G161" s="103"/>
      <c r="H161" s="104"/>
      <c r="I161" s="96" t="str">
        <f t="shared" si="16"/>
        <v/>
      </c>
      <c r="J161" s="109"/>
      <c r="K161" s="307"/>
    </row>
    <row r="162" spans="1:11" s="90" customFormat="1" ht="13.5" customHeight="1" x14ac:dyDescent="0.2">
      <c r="A162" s="318"/>
      <c r="B162" s="95" t="s">
        <v>6308</v>
      </c>
      <c r="C162" s="117"/>
      <c r="D162" s="102"/>
      <c r="E162" s="103"/>
      <c r="F162" s="103"/>
      <c r="G162" s="103"/>
      <c r="H162" s="104"/>
      <c r="I162" s="96" t="str">
        <f t="shared" si="16"/>
        <v/>
      </c>
      <c r="J162" s="109"/>
      <c r="K162" s="307"/>
    </row>
    <row r="163" spans="1:11" s="90" customFormat="1" ht="13.5" customHeight="1" x14ac:dyDescent="0.2">
      <c r="A163" s="318"/>
      <c r="B163" s="95" t="s">
        <v>6309</v>
      </c>
      <c r="C163" s="309"/>
      <c r="D163" s="102"/>
      <c r="E163" s="103"/>
      <c r="F163" s="103"/>
      <c r="G163" s="103"/>
      <c r="H163" s="104"/>
      <c r="I163" s="96" t="str">
        <f t="shared" si="16"/>
        <v/>
      </c>
      <c r="J163" s="109"/>
      <c r="K163" s="307"/>
    </row>
    <row r="164" spans="1:11" ht="13.5" customHeight="1" x14ac:dyDescent="0.3">
      <c r="A164" s="319"/>
      <c r="B164" s="97" t="s">
        <v>6313</v>
      </c>
      <c r="C164" s="310"/>
      <c r="D164" s="105"/>
      <c r="E164" s="106"/>
      <c r="F164" s="106"/>
      <c r="G164" s="106"/>
      <c r="H164" s="107"/>
      <c r="I164" s="98" t="str">
        <f t="shared" si="16"/>
        <v/>
      </c>
      <c r="J164" s="110"/>
      <c r="K164" s="308"/>
    </row>
    <row r="165" spans="1:11" s="90" customFormat="1" ht="13.5" customHeight="1" x14ac:dyDescent="0.2">
      <c r="A165" s="317">
        <v>18</v>
      </c>
      <c r="B165" s="93" t="s">
        <v>6303</v>
      </c>
      <c r="C165" s="119">
        <f>Anexo_01!$I37</f>
        <v>0</v>
      </c>
      <c r="D165" s="99"/>
      <c r="E165" s="100"/>
      <c r="F165" s="100"/>
      <c r="G165" s="100"/>
      <c r="H165" s="101"/>
      <c r="I165" s="94" t="str">
        <f>IF(SUM(D165:H165)=0,"",SUM(D165:H165))</f>
        <v/>
      </c>
      <c r="J165" s="108"/>
      <c r="K165" s="306">
        <f>SUM(I165:I173)</f>
        <v>0</v>
      </c>
    </row>
    <row r="166" spans="1:11" s="90" customFormat="1" ht="13.5" customHeight="1" x14ac:dyDescent="0.2">
      <c r="A166" s="318"/>
      <c r="B166" s="95" t="s">
        <v>6304</v>
      </c>
      <c r="C166" s="115" t="str">
        <f>Anexo_01!$D37</f>
        <v/>
      </c>
      <c r="D166" s="102"/>
      <c r="E166" s="103"/>
      <c r="F166" s="103"/>
      <c r="G166" s="103"/>
      <c r="H166" s="104"/>
      <c r="I166" s="96" t="str">
        <f>IF(SUM(D166:H166)=0,"",SUM(D166:H166))</f>
        <v/>
      </c>
      <c r="J166" s="109"/>
      <c r="K166" s="307"/>
    </row>
    <row r="167" spans="1:11" s="90" customFormat="1" ht="13.5" customHeight="1" x14ac:dyDescent="0.2">
      <c r="A167" s="318"/>
      <c r="B167" s="95" t="s">
        <v>6310</v>
      </c>
      <c r="C167" s="115" t="str">
        <f>Anexo_01!$B37</f>
        <v/>
      </c>
      <c r="D167" s="102"/>
      <c r="E167" s="103"/>
      <c r="F167" s="103"/>
      <c r="G167" s="103"/>
      <c r="H167" s="104"/>
      <c r="I167" s="96" t="str">
        <f t="shared" ref="I167:I173" si="17">IF(SUM(D167:H167)=0,"",SUM(D167:H167))</f>
        <v/>
      </c>
      <c r="J167" s="109"/>
      <c r="K167" s="307"/>
    </row>
    <row r="168" spans="1:11" s="90" customFormat="1" ht="13.5" customHeight="1" x14ac:dyDescent="0.2">
      <c r="A168" s="318"/>
      <c r="B168" s="95" t="s">
        <v>6305</v>
      </c>
      <c r="C168" s="115" t="str">
        <f>CONCATENATE("10",Anexo_01!$P37)</f>
        <v>10</v>
      </c>
      <c r="D168" s="102"/>
      <c r="E168" s="103"/>
      <c r="F168" s="103"/>
      <c r="G168" s="103"/>
      <c r="H168" s="104"/>
      <c r="I168" s="96" t="str">
        <f t="shared" si="17"/>
        <v/>
      </c>
      <c r="J168" s="109"/>
      <c r="K168" s="307"/>
    </row>
    <row r="169" spans="1:11" s="90" customFormat="1" ht="13.5" customHeight="1" x14ac:dyDescent="0.2">
      <c r="A169" s="318"/>
      <c r="B169" s="95" t="s">
        <v>6306</v>
      </c>
      <c r="C169" s="116">
        <f>Anexo_01!$F37</f>
        <v>0</v>
      </c>
      <c r="D169" s="102"/>
      <c r="E169" s="103"/>
      <c r="F169" s="103"/>
      <c r="G169" s="103"/>
      <c r="H169" s="104"/>
      <c r="I169" s="96" t="str">
        <f t="shared" si="17"/>
        <v/>
      </c>
      <c r="J169" s="109"/>
      <c r="K169" s="307"/>
    </row>
    <row r="170" spans="1:11" s="90" customFormat="1" ht="13.5" customHeight="1" x14ac:dyDescent="0.2">
      <c r="A170" s="318"/>
      <c r="B170" s="95" t="s">
        <v>6307</v>
      </c>
      <c r="C170" s="115" t="str">
        <f>Anexo_01!$Q37</f>
        <v/>
      </c>
      <c r="D170" s="102"/>
      <c r="E170" s="103"/>
      <c r="F170" s="103"/>
      <c r="G170" s="103"/>
      <c r="H170" s="104"/>
      <c r="I170" s="96" t="str">
        <f t="shared" si="17"/>
        <v/>
      </c>
      <c r="J170" s="109"/>
      <c r="K170" s="307"/>
    </row>
    <row r="171" spans="1:11" s="90" customFormat="1" ht="13.5" customHeight="1" x14ac:dyDescent="0.2">
      <c r="A171" s="318"/>
      <c r="B171" s="95" t="s">
        <v>6308</v>
      </c>
      <c r="C171" s="117"/>
      <c r="D171" s="102"/>
      <c r="E171" s="103"/>
      <c r="F171" s="103"/>
      <c r="G171" s="103"/>
      <c r="H171" s="104"/>
      <c r="I171" s="96" t="str">
        <f t="shared" si="17"/>
        <v/>
      </c>
      <c r="J171" s="109"/>
      <c r="K171" s="307"/>
    </row>
    <row r="172" spans="1:11" s="90" customFormat="1" ht="13.5" customHeight="1" x14ac:dyDescent="0.2">
      <c r="A172" s="318"/>
      <c r="B172" s="95" t="s">
        <v>6309</v>
      </c>
      <c r="C172" s="309"/>
      <c r="D172" s="102"/>
      <c r="E172" s="103"/>
      <c r="F172" s="103"/>
      <c r="G172" s="103"/>
      <c r="H172" s="104"/>
      <c r="I172" s="96" t="str">
        <f t="shared" si="17"/>
        <v/>
      </c>
      <c r="J172" s="109"/>
      <c r="K172" s="307"/>
    </row>
    <row r="173" spans="1:11" ht="13.5" customHeight="1" x14ac:dyDescent="0.3">
      <c r="A173" s="319"/>
      <c r="B173" s="97" t="s">
        <v>6313</v>
      </c>
      <c r="C173" s="310"/>
      <c r="D173" s="105"/>
      <c r="E173" s="106"/>
      <c r="F173" s="106"/>
      <c r="G173" s="106"/>
      <c r="H173" s="107"/>
      <c r="I173" s="98" t="str">
        <f t="shared" si="17"/>
        <v/>
      </c>
      <c r="J173" s="110"/>
      <c r="K173" s="308"/>
    </row>
    <row r="174" spans="1:11" s="90" customFormat="1" ht="13.5" hidden="1" customHeight="1" x14ac:dyDescent="0.2">
      <c r="A174" s="317">
        <v>19</v>
      </c>
      <c r="B174" s="93" t="s">
        <v>6303</v>
      </c>
      <c r="C174" s="119">
        <f>Anexo_01!$I38</f>
        <v>0</v>
      </c>
      <c r="D174" s="99"/>
      <c r="E174" s="100"/>
      <c r="F174" s="100"/>
      <c r="G174" s="100"/>
      <c r="H174" s="101"/>
      <c r="I174" s="94" t="str">
        <f>IF(SUM(D174:H174)=0,"",SUM(D174:H174))</f>
        <v/>
      </c>
      <c r="J174" s="108"/>
      <c r="K174" s="306">
        <f>SUM(I174:I182)</f>
        <v>0</v>
      </c>
    </row>
    <row r="175" spans="1:11" s="90" customFormat="1" ht="13.5" hidden="1" customHeight="1" x14ac:dyDescent="0.2">
      <c r="A175" s="318"/>
      <c r="B175" s="95" t="s">
        <v>6304</v>
      </c>
      <c r="C175" s="115" t="str">
        <f>Anexo_01!$D38</f>
        <v/>
      </c>
      <c r="D175" s="102"/>
      <c r="E175" s="103"/>
      <c r="F175" s="103"/>
      <c r="G175" s="103"/>
      <c r="H175" s="104"/>
      <c r="I175" s="96" t="str">
        <f>IF(SUM(D175:H175)=0,"",SUM(D175:H175))</f>
        <v/>
      </c>
      <c r="J175" s="109"/>
      <c r="K175" s="307"/>
    </row>
    <row r="176" spans="1:11" s="90" customFormat="1" ht="13.5" hidden="1" customHeight="1" x14ac:dyDescent="0.2">
      <c r="A176" s="318"/>
      <c r="B176" s="95" t="s">
        <v>6310</v>
      </c>
      <c r="C176" s="115" t="str">
        <f>Anexo_01!$B38</f>
        <v/>
      </c>
      <c r="D176" s="102"/>
      <c r="E176" s="103"/>
      <c r="F176" s="103"/>
      <c r="G176" s="103"/>
      <c r="H176" s="104"/>
      <c r="I176" s="96" t="str">
        <f t="shared" ref="I176:I182" si="18">IF(SUM(D176:H176)=0,"",SUM(D176:H176))</f>
        <v/>
      </c>
      <c r="J176" s="109"/>
      <c r="K176" s="307"/>
    </row>
    <row r="177" spans="1:11" s="90" customFormat="1" ht="13.5" hidden="1" customHeight="1" x14ac:dyDescent="0.2">
      <c r="A177" s="318"/>
      <c r="B177" s="95" t="s">
        <v>6305</v>
      </c>
      <c r="C177" s="115" t="str">
        <f>CONCATENATE("10",Anexo_01!$P38)</f>
        <v>10</v>
      </c>
      <c r="D177" s="102"/>
      <c r="E177" s="103"/>
      <c r="F177" s="103"/>
      <c r="G177" s="103"/>
      <c r="H177" s="104"/>
      <c r="I177" s="96" t="str">
        <f t="shared" si="18"/>
        <v/>
      </c>
      <c r="J177" s="109"/>
      <c r="K177" s="307"/>
    </row>
    <row r="178" spans="1:11" s="90" customFormat="1" ht="13.5" hidden="1" customHeight="1" x14ac:dyDescent="0.2">
      <c r="A178" s="318"/>
      <c r="B178" s="95" t="s">
        <v>6306</v>
      </c>
      <c r="C178" s="116">
        <f>Anexo_01!$F38</f>
        <v>0</v>
      </c>
      <c r="D178" s="102"/>
      <c r="E178" s="103"/>
      <c r="F178" s="103"/>
      <c r="G178" s="103"/>
      <c r="H178" s="104"/>
      <c r="I178" s="96" t="str">
        <f t="shared" si="18"/>
        <v/>
      </c>
      <c r="J178" s="109"/>
      <c r="K178" s="307"/>
    </row>
    <row r="179" spans="1:11" s="90" customFormat="1" ht="13.5" hidden="1" customHeight="1" x14ac:dyDescent="0.2">
      <c r="A179" s="318"/>
      <c r="B179" s="95" t="s">
        <v>6307</v>
      </c>
      <c r="C179" s="115" t="str">
        <f>Anexo_01!$Q38</f>
        <v/>
      </c>
      <c r="D179" s="102"/>
      <c r="E179" s="103"/>
      <c r="F179" s="103"/>
      <c r="G179" s="103"/>
      <c r="H179" s="104"/>
      <c r="I179" s="96" t="str">
        <f t="shared" si="18"/>
        <v/>
      </c>
      <c r="J179" s="109"/>
      <c r="K179" s="307"/>
    </row>
    <row r="180" spans="1:11" s="90" customFormat="1" ht="13.5" hidden="1" customHeight="1" x14ac:dyDescent="0.2">
      <c r="A180" s="318"/>
      <c r="B180" s="95" t="s">
        <v>6308</v>
      </c>
      <c r="C180" s="117"/>
      <c r="D180" s="102"/>
      <c r="E180" s="103"/>
      <c r="F180" s="103"/>
      <c r="G180" s="103"/>
      <c r="H180" s="104"/>
      <c r="I180" s="96" t="str">
        <f t="shared" si="18"/>
        <v/>
      </c>
      <c r="J180" s="109"/>
      <c r="K180" s="307"/>
    </row>
    <row r="181" spans="1:11" s="90" customFormat="1" ht="13.5" hidden="1" customHeight="1" x14ac:dyDescent="0.2">
      <c r="A181" s="318"/>
      <c r="B181" s="95" t="s">
        <v>6309</v>
      </c>
      <c r="C181" s="309"/>
      <c r="D181" s="102"/>
      <c r="E181" s="103"/>
      <c r="F181" s="103"/>
      <c r="G181" s="103"/>
      <c r="H181" s="104"/>
      <c r="I181" s="96" t="str">
        <f t="shared" si="18"/>
        <v/>
      </c>
      <c r="J181" s="109"/>
      <c r="K181" s="307"/>
    </row>
    <row r="182" spans="1:11" ht="13.5" hidden="1" customHeight="1" x14ac:dyDescent="0.3">
      <c r="A182" s="319"/>
      <c r="B182" s="97" t="s">
        <v>6313</v>
      </c>
      <c r="C182" s="310"/>
      <c r="D182" s="105"/>
      <c r="E182" s="106"/>
      <c r="F182" s="106"/>
      <c r="G182" s="106"/>
      <c r="H182" s="107"/>
      <c r="I182" s="98" t="str">
        <f t="shared" si="18"/>
        <v/>
      </c>
      <c r="J182" s="110"/>
      <c r="K182" s="308"/>
    </row>
    <row r="183" spans="1:11" s="90" customFormat="1" ht="13.5" hidden="1" customHeight="1" x14ac:dyDescent="0.2">
      <c r="A183" s="317">
        <v>20</v>
      </c>
      <c r="B183" s="93" t="s">
        <v>6303</v>
      </c>
      <c r="C183" s="119">
        <f>Anexo_01!$I39</f>
        <v>0</v>
      </c>
      <c r="D183" s="99"/>
      <c r="E183" s="100"/>
      <c r="F183" s="100"/>
      <c r="G183" s="100"/>
      <c r="H183" s="101"/>
      <c r="I183" s="94" t="str">
        <f>IF(SUM(D183:H183)=0,"",SUM(D183:H183))</f>
        <v/>
      </c>
      <c r="J183" s="108"/>
      <c r="K183" s="306">
        <f>SUM(I183:I191)</f>
        <v>0</v>
      </c>
    </row>
    <row r="184" spans="1:11" s="90" customFormat="1" ht="13.5" hidden="1" customHeight="1" x14ac:dyDescent="0.2">
      <c r="A184" s="318"/>
      <c r="B184" s="95" t="s">
        <v>6304</v>
      </c>
      <c r="C184" s="115" t="str">
        <f>Anexo_01!$D39</f>
        <v/>
      </c>
      <c r="D184" s="102"/>
      <c r="E184" s="103"/>
      <c r="F184" s="103"/>
      <c r="G184" s="103"/>
      <c r="H184" s="104"/>
      <c r="I184" s="96" t="str">
        <f>IF(SUM(D184:H184)=0,"",SUM(D184:H184))</f>
        <v/>
      </c>
      <c r="J184" s="109"/>
      <c r="K184" s="307"/>
    </row>
    <row r="185" spans="1:11" s="90" customFormat="1" ht="13.5" hidden="1" customHeight="1" x14ac:dyDescent="0.2">
      <c r="A185" s="318"/>
      <c r="B185" s="95" t="s">
        <v>6310</v>
      </c>
      <c r="C185" s="115" t="str">
        <f>Anexo_01!$B39</f>
        <v/>
      </c>
      <c r="D185" s="102"/>
      <c r="E185" s="103"/>
      <c r="F185" s="103"/>
      <c r="G185" s="103"/>
      <c r="H185" s="104"/>
      <c r="I185" s="96" t="str">
        <f t="shared" ref="I185:I191" si="19">IF(SUM(D185:H185)=0,"",SUM(D185:H185))</f>
        <v/>
      </c>
      <c r="J185" s="109"/>
      <c r="K185" s="307"/>
    </row>
    <row r="186" spans="1:11" s="90" customFormat="1" ht="13.5" hidden="1" customHeight="1" x14ac:dyDescent="0.2">
      <c r="A186" s="318"/>
      <c r="B186" s="95" t="s">
        <v>6305</v>
      </c>
      <c r="C186" s="115" t="str">
        <f>CONCATENATE("10",Anexo_01!$P39)</f>
        <v>10</v>
      </c>
      <c r="D186" s="102"/>
      <c r="E186" s="103"/>
      <c r="F186" s="103"/>
      <c r="G186" s="103"/>
      <c r="H186" s="104"/>
      <c r="I186" s="96" t="str">
        <f t="shared" si="19"/>
        <v/>
      </c>
      <c r="J186" s="109"/>
      <c r="K186" s="307"/>
    </row>
    <row r="187" spans="1:11" s="90" customFormat="1" ht="13.5" hidden="1" customHeight="1" x14ac:dyDescent="0.2">
      <c r="A187" s="318"/>
      <c r="B187" s="95" t="s">
        <v>6306</v>
      </c>
      <c r="C187" s="116">
        <f>Anexo_01!$F39</f>
        <v>0</v>
      </c>
      <c r="D187" s="102"/>
      <c r="E187" s="103"/>
      <c r="F187" s="103"/>
      <c r="G187" s="103"/>
      <c r="H187" s="104"/>
      <c r="I187" s="96" t="str">
        <f t="shared" si="19"/>
        <v/>
      </c>
      <c r="J187" s="109"/>
      <c r="K187" s="307"/>
    </row>
    <row r="188" spans="1:11" s="90" customFormat="1" ht="13.5" hidden="1" customHeight="1" x14ac:dyDescent="0.2">
      <c r="A188" s="318"/>
      <c r="B188" s="95" t="s">
        <v>6307</v>
      </c>
      <c r="C188" s="115" t="str">
        <f>Anexo_01!$Q39</f>
        <v/>
      </c>
      <c r="D188" s="102"/>
      <c r="E188" s="103"/>
      <c r="F188" s="103"/>
      <c r="G188" s="103"/>
      <c r="H188" s="104"/>
      <c r="I188" s="96" t="str">
        <f t="shared" si="19"/>
        <v/>
      </c>
      <c r="J188" s="109"/>
      <c r="K188" s="307"/>
    </row>
    <row r="189" spans="1:11" s="90" customFormat="1" ht="13.5" hidden="1" customHeight="1" x14ac:dyDescent="0.2">
      <c r="A189" s="318"/>
      <c r="B189" s="95" t="s">
        <v>6308</v>
      </c>
      <c r="C189" s="117"/>
      <c r="D189" s="102"/>
      <c r="E189" s="103"/>
      <c r="F189" s="103"/>
      <c r="G189" s="103"/>
      <c r="H189" s="104"/>
      <c r="I189" s="96" t="str">
        <f t="shared" si="19"/>
        <v/>
      </c>
      <c r="J189" s="109"/>
      <c r="K189" s="307"/>
    </row>
    <row r="190" spans="1:11" s="90" customFormat="1" ht="13.5" hidden="1" customHeight="1" x14ac:dyDescent="0.2">
      <c r="A190" s="318"/>
      <c r="B190" s="95" t="s">
        <v>6309</v>
      </c>
      <c r="C190" s="309"/>
      <c r="D190" s="102"/>
      <c r="E190" s="103"/>
      <c r="F190" s="103"/>
      <c r="G190" s="103"/>
      <c r="H190" s="104"/>
      <c r="I190" s="96" t="str">
        <f t="shared" si="19"/>
        <v/>
      </c>
      <c r="J190" s="109"/>
      <c r="K190" s="307"/>
    </row>
    <row r="191" spans="1:11" ht="13.5" hidden="1" customHeight="1" x14ac:dyDescent="0.3">
      <c r="A191" s="319"/>
      <c r="B191" s="97" t="s">
        <v>6313</v>
      </c>
      <c r="C191" s="310"/>
      <c r="D191" s="105"/>
      <c r="E191" s="106"/>
      <c r="F191" s="106"/>
      <c r="G191" s="106"/>
      <c r="H191" s="107"/>
      <c r="I191" s="98" t="str">
        <f t="shared" si="19"/>
        <v/>
      </c>
      <c r="J191" s="110"/>
      <c r="K191" s="308"/>
    </row>
    <row r="192" spans="1:11" s="90" customFormat="1" ht="13.5" hidden="1" customHeight="1" x14ac:dyDescent="0.2">
      <c r="A192" s="317">
        <v>21</v>
      </c>
      <c r="B192" s="93" t="s">
        <v>6303</v>
      </c>
      <c r="C192" s="119">
        <f>Anexo_01!$I40</f>
        <v>0</v>
      </c>
      <c r="D192" s="99"/>
      <c r="E192" s="100"/>
      <c r="F192" s="100"/>
      <c r="G192" s="100"/>
      <c r="H192" s="101"/>
      <c r="I192" s="94" t="str">
        <f>IF(SUM(D192:H192)=0,"",SUM(D192:H192))</f>
        <v/>
      </c>
      <c r="J192" s="108"/>
      <c r="K192" s="306">
        <f>SUM(I192:I200)</f>
        <v>0</v>
      </c>
    </row>
    <row r="193" spans="1:11" s="90" customFormat="1" ht="13.5" hidden="1" customHeight="1" x14ac:dyDescent="0.2">
      <c r="A193" s="318"/>
      <c r="B193" s="95" t="s">
        <v>6304</v>
      </c>
      <c r="C193" s="115" t="str">
        <f>Anexo_01!$D40</f>
        <v/>
      </c>
      <c r="D193" s="102"/>
      <c r="E193" s="103"/>
      <c r="F193" s="103"/>
      <c r="G193" s="103"/>
      <c r="H193" s="104"/>
      <c r="I193" s="96" t="str">
        <f>IF(SUM(D193:H193)=0,"",SUM(D193:H193))</f>
        <v/>
      </c>
      <c r="J193" s="109"/>
      <c r="K193" s="307"/>
    </row>
    <row r="194" spans="1:11" s="90" customFormat="1" ht="13.5" hidden="1" customHeight="1" x14ac:dyDescent="0.2">
      <c r="A194" s="318"/>
      <c r="B194" s="95" t="s">
        <v>6310</v>
      </c>
      <c r="C194" s="115" t="str">
        <f>Anexo_01!$B40</f>
        <v/>
      </c>
      <c r="D194" s="102"/>
      <c r="E194" s="103"/>
      <c r="F194" s="103"/>
      <c r="G194" s="103"/>
      <c r="H194" s="104"/>
      <c r="I194" s="96" t="str">
        <f t="shared" ref="I194:I200" si="20">IF(SUM(D194:H194)=0,"",SUM(D194:H194))</f>
        <v/>
      </c>
      <c r="J194" s="109"/>
      <c r="K194" s="307"/>
    </row>
    <row r="195" spans="1:11" s="90" customFormat="1" ht="13.5" hidden="1" customHeight="1" x14ac:dyDescent="0.2">
      <c r="A195" s="318"/>
      <c r="B195" s="95" t="s">
        <v>6305</v>
      </c>
      <c r="C195" s="115" t="str">
        <f>CONCATENATE("10",Anexo_01!$P40)</f>
        <v>10</v>
      </c>
      <c r="D195" s="102"/>
      <c r="E195" s="103"/>
      <c r="F195" s="103"/>
      <c r="G195" s="103"/>
      <c r="H195" s="104"/>
      <c r="I195" s="96" t="str">
        <f t="shared" si="20"/>
        <v/>
      </c>
      <c r="J195" s="109"/>
      <c r="K195" s="307"/>
    </row>
    <row r="196" spans="1:11" s="90" customFormat="1" ht="13.5" hidden="1" customHeight="1" x14ac:dyDescent="0.2">
      <c r="A196" s="318"/>
      <c r="B196" s="95" t="s">
        <v>6306</v>
      </c>
      <c r="C196" s="116">
        <f>Anexo_01!$F40</f>
        <v>0</v>
      </c>
      <c r="D196" s="102"/>
      <c r="E196" s="103"/>
      <c r="F196" s="103"/>
      <c r="G196" s="103"/>
      <c r="H196" s="104"/>
      <c r="I196" s="96" t="str">
        <f t="shared" si="20"/>
        <v/>
      </c>
      <c r="J196" s="109"/>
      <c r="K196" s="307"/>
    </row>
    <row r="197" spans="1:11" s="90" customFormat="1" ht="13.5" hidden="1" customHeight="1" x14ac:dyDescent="0.2">
      <c r="A197" s="318"/>
      <c r="B197" s="95" t="s">
        <v>6307</v>
      </c>
      <c r="C197" s="115" t="str">
        <f>Anexo_01!$Q40</f>
        <v/>
      </c>
      <c r="D197" s="102"/>
      <c r="E197" s="103"/>
      <c r="F197" s="103"/>
      <c r="G197" s="103"/>
      <c r="H197" s="104"/>
      <c r="I197" s="96" t="str">
        <f t="shared" si="20"/>
        <v/>
      </c>
      <c r="J197" s="109"/>
      <c r="K197" s="307"/>
    </row>
    <row r="198" spans="1:11" s="90" customFormat="1" ht="13.5" hidden="1" customHeight="1" x14ac:dyDescent="0.2">
      <c r="A198" s="318"/>
      <c r="B198" s="95" t="s">
        <v>6308</v>
      </c>
      <c r="C198" s="117"/>
      <c r="D198" s="102"/>
      <c r="E198" s="103"/>
      <c r="F198" s="103"/>
      <c r="G198" s="103"/>
      <c r="H198" s="104"/>
      <c r="I198" s="96" t="str">
        <f t="shared" si="20"/>
        <v/>
      </c>
      <c r="J198" s="109"/>
      <c r="K198" s="307"/>
    </row>
    <row r="199" spans="1:11" s="90" customFormat="1" ht="13.5" hidden="1" customHeight="1" x14ac:dyDescent="0.2">
      <c r="A199" s="318"/>
      <c r="B199" s="95" t="s">
        <v>6309</v>
      </c>
      <c r="C199" s="309"/>
      <c r="D199" s="102"/>
      <c r="E199" s="103"/>
      <c r="F199" s="103"/>
      <c r="G199" s="103"/>
      <c r="H199" s="104"/>
      <c r="I199" s="96" t="str">
        <f t="shared" si="20"/>
        <v/>
      </c>
      <c r="J199" s="109"/>
      <c r="K199" s="307"/>
    </row>
    <row r="200" spans="1:11" ht="13.5" hidden="1" customHeight="1" x14ac:dyDescent="0.3">
      <c r="A200" s="319"/>
      <c r="B200" s="97" t="s">
        <v>6313</v>
      </c>
      <c r="C200" s="310"/>
      <c r="D200" s="105"/>
      <c r="E200" s="106"/>
      <c r="F200" s="106"/>
      <c r="G200" s="106"/>
      <c r="H200" s="107"/>
      <c r="I200" s="98" t="str">
        <f t="shared" si="20"/>
        <v/>
      </c>
      <c r="J200" s="110"/>
      <c r="K200" s="308"/>
    </row>
    <row r="201" spans="1:11" s="90" customFormat="1" ht="13.5" hidden="1" customHeight="1" x14ac:dyDescent="0.2">
      <c r="A201" s="317">
        <v>22</v>
      </c>
      <c r="B201" s="93" t="s">
        <v>6303</v>
      </c>
      <c r="C201" s="119">
        <f>Anexo_01!$I41</f>
        <v>0</v>
      </c>
      <c r="D201" s="99"/>
      <c r="E201" s="100"/>
      <c r="F201" s="100"/>
      <c r="G201" s="100"/>
      <c r="H201" s="101"/>
      <c r="I201" s="94" t="str">
        <f>IF(SUM(D201:H201)=0,"",SUM(D201:H201))</f>
        <v/>
      </c>
      <c r="J201" s="108"/>
      <c r="K201" s="306">
        <f>SUM(I201:I209)</f>
        <v>0</v>
      </c>
    </row>
    <row r="202" spans="1:11" s="90" customFormat="1" ht="13.5" hidden="1" customHeight="1" x14ac:dyDescent="0.2">
      <c r="A202" s="318"/>
      <c r="B202" s="95" t="s">
        <v>6304</v>
      </c>
      <c r="C202" s="115" t="str">
        <f>Anexo_01!$D41</f>
        <v/>
      </c>
      <c r="D202" s="102"/>
      <c r="E202" s="103"/>
      <c r="F202" s="103"/>
      <c r="G202" s="103"/>
      <c r="H202" s="104"/>
      <c r="I202" s="96" t="str">
        <f>IF(SUM(D202:H202)=0,"",SUM(D202:H202))</f>
        <v/>
      </c>
      <c r="J202" s="109"/>
      <c r="K202" s="307"/>
    </row>
    <row r="203" spans="1:11" s="90" customFormat="1" ht="13.5" hidden="1" customHeight="1" x14ac:dyDescent="0.2">
      <c r="A203" s="318"/>
      <c r="B203" s="95" t="s">
        <v>6310</v>
      </c>
      <c r="C203" s="115" t="str">
        <f>Anexo_01!$B41</f>
        <v/>
      </c>
      <c r="D203" s="102"/>
      <c r="E203" s="103"/>
      <c r="F203" s="103"/>
      <c r="G203" s="103"/>
      <c r="H203" s="104"/>
      <c r="I203" s="96" t="str">
        <f t="shared" ref="I203:I209" si="21">IF(SUM(D203:H203)=0,"",SUM(D203:H203))</f>
        <v/>
      </c>
      <c r="J203" s="109"/>
      <c r="K203" s="307"/>
    </row>
    <row r="204" spans="1:11" s="90" customFormat="1" ht="13.5" hidden="1" customHeight="1" x14ac:dyDescent="0.2">
      <c r="A204" s="318"/>
      <c r="B204" s="95" t="s">
        <v>6305</v>
      </c>
      <c r="C204" s="115" t="str">
        <f>CONCATENATE("10",Anexo_01!$P41)</f>
        <v>10</v>
      </c>
      <c r="D204" s="102"/>
      <c r="E204" s="103"/>
      <c r="F204" s="103"/>
      <c r="G204" s="103"/>
      <c r="H204" s="104"/>
      <c r="I204" s="96" t="str">
        <f t="shared" si="21"/>
        <v/>
      </c>
      <c r="J204" s="109"/>
      <c r="K204" s="307"/>
    </row>
    <row r="205" spans="1:11" s="90" customFormat="1" ht="13.5" hidden="1" customHeight="1" x14ac:dyDescent="0.2">
      <c r="A205" s="318"/>
      <c r="B205" s="95" t="s">
        <v>6306</v>
      </c>
      <c r="C205" s="116">
        <f>Anexo_01!$F41</f>
        <v>0</v>
      </c>
      <c r="D205" s="102"/>
      <c r="E205" s="103"/>
      <c r="F205" s="103"/>
      <c r="G205" s="103"/>
      <c r="H205" s="104"/>
      <c r="I205" s="96" t="str">
        <f t="shared" si="21"/>
        <v/>
      </c>
      <c r="J205" s="109"/>
      <c r="K205" s="307"/>
    </row>
    <row r="206" spans="1:11" s="90" customFormat="1" ht="13.5" hidden="1" customHeight="1" x14ac:dyDescent="0.2">
      <c r="A206" s="318"/>
      <c r="B206" s="95" t="s">
        <v>6307</v>
      </c>
      <c r="C206" s="115" t="str">
        <f>Anexo_01!$Q41</f>
        <v/>
      </c>
      <c r="D206" s="102"/>
      <c r="E206" s="103"/>
      <c r="F206" s="103"/>
      <c r="G206" s="103"/>
      <c r="H206" s="104"/>
      <c r="I206" s="96" t="str">
        <f t="shared" si="21"/>
        <v/>
      </c>
      <c r="J206" s="109"/>
      <c r="K206" s="307"/>
    </row>
    <row r="207" spans="1:11" s="90" customFormat="1" ht="13.5" hidden="1" customHeight="1" x14ac:dyDescent="0.2">
      <c r="A207" s="318"/>
      <c r="B207" s="95" t="s">
        <v>6308</v>
      </c>
      <c r="C207" s="117"/>
      <c r="D207" s="102"/>
      <c r="E207" s="103"/>
      <c r="F207" s="103"/>
      <c r="G207" s="103"/>
      <c r="H207" s="104"/>
      <c r="I207" s="96" t="str">
        <f t="shared" si="21"/>
        <v/>
      </c>
      <c r="J207" s="109"/>
      <c r="K207" s="307"/>
    </row>
    <row r="208" spans="1:11" s="90" customFormat="1" ht="13.5" hidden="1" customHeight="1" x14ac:dyDescent="0.2">
      <c r="A208" s="318"/>
      <c r="B208" s="95" t="s">
        <v>6309</v>
      </c>
      <c r="C208" s="309"/>
      <c r="D208" s="102"/>
      <c r="E208" s="103"/>
      <c r="F208" s="103"/>
      <c r="G208" s="103"/>
      <c r="H208" s="104"/>
      <c r="I208" s="96" t="str">
        <f t="shared" si="21"/>
        <v/>
      </c>
      <c r="J208" s="109"/>
      <c r="K208" s="307"/>
    </row>
    <row r="209" spans="1:11" ht="13.5" hidden="1" customHeight="1" x14ac:dyDescent="0.3">
      <c r="A209" s="319"/>
      <c r="B209" s="97" t="s">
        <v>6313</v>
      </c>
      <c r="C209" s="310"/>
      <c r="D209" s="105"/>
      <c r="E209" s="106"/>
      <c r="F209" s="106"/>
      <c r="G209" s="106"/>
      <c r="H209" s="107"/>
      <c r="I209" s="98" t="str">
        <f t="shared" si="21"/>
        <v/>
      </c>
      <c r="J209" s="110"/>
      <c r="K209" s="308"/>
    </row>
    <row r="210" spans="1:11" s="90" customFormat="1" ht="13.5" hidden="1" customHeight="1" x14ac:dyDescent="0.2">
      <c r="A210" s="317">
        <v>23</v>
      </c>
      <c r="B210" s="93" t="s">
        <v>6303</v>
      </c>
      <c r="C210" s="119">
        <f>Anexo_01!$I42</f>
        <v>0</v>
      </c>
      <c r="D210" s="99"/>
      <c r="E210" s="100"/>
      <c r="F210" s="100"/>
      <c r="G210" s="100"/>
      <c r="H210" s="101"/>
      <c r="I210" s="94" t="str">
        <f>IF(SUM(D210:H210)=0,"",SUM(D210:H210))</f>
        <v/>
      </c>
      <c r="J210" s="108"/>
      <c r="K210" s="306">
        <f>SUM(I210:I218)</f>
        <v>0</v>
      </c>
    </row>
    <row r="211" spans="1:11" s="90" customFormat="1" ht="13.5" hidden="1" customHeight="1" x14ac:dyDescent="0.2">
      <c r="A211" s="318"/>
      <c r="B211" s="95" t="s">
        <v>6304</v>
      </c>
      <c r="C211" s="115" t="str">
        <f>Anexo_01!$D42</f>
        <v/>
      </c>
      <c r="D211" s="102"/>
      <c r="E211" s="103"/>
      <c r="F211" s="103"/>
      <c r="G211" s="103"/>
      <c r="H211" s="104"/>
      <c r="I211" s="96" t="str">
        <f>IF(SUM(D211:H211)=0,"",SUM(D211:H211))</f>
        <v/>
      </c>
      <c r="J211" s="109"/>
      <c r="K211" s="307"/>
    </row>
    <row r="212" spans="1:11" s="90" customFormat="1" ht="13.5" hidden="1" customHeight="1" x14ac:dyDescent="0.2">
      <c r="A212" s="318"/>
      <c r="B212" s="95" t="s">
        <v>6310</v>
      </c>
      <c r="C212" s="115" t="str">
        <f>Anexo_01!$B42</f>
        <v/>
      </c>
      <c r="D212" s="102"/>
      <c r="E212" s="103"/>
      <c r="F212" s="103"/>
      <c r="G212" s="103"/>
      <c r="H212" s="104"/>
      <c r="I212" s="96" t="str">
        <f t="shared" ref="I212:I218" si="22">IF(SUM(D212:H212)=0,"",SUM(D212:H212))</f>
        <v/>
      </c>
      <c r="J212" s="109"/>
      <c r="K212" s="307"/>
    </row>
    <row r="213" spans="1:11" s="90" customFormat="1" ht="13.5" hidden="1" customHeight="1" x14ac:dyDescent="0.2">
      <c r="A213" s="318"/>
      <c r="B213" s="95" t="s">
        <v>6305</v>
      </c>
      <c r="C213" s="115" t="str">
        <f>CONCATENATE("10",Anexo_01!$P42)</f>
        <v>10</v>
      </c>
      <c r="D213" s="102"/>
      <c r="E213" s="103"/>
      <c r="F213" s="103"/>
      <c r="G213" s="103"/>
      <c r="H213" s="104"/>
      <c r="I213" s="96" t="str">
        <f t="shared" si="22"/>
        <v/>
      </c>
      <c r="J213" s="109"/>
      <c r="K213" s="307"/>
    </row>
    <row r="214" spans="1:11" s="90" customFormat="1" ht="13.5" hidden="1" customHeight="1" x14ac:dyDescent="0.2">
      <c r="A214" s="318"/>
      <c r="B214" s="95" t="s">
        <v>6306</v>
      </c>
      <c r="C214" s="116">
        <f>Anexo_01!$F42</f>
        <v>0</v>
      </c>
      <c r="D214" s="102"/>
      <c r="E214" s="103"/>
      <c r="F214" s="103"/>
      <c r="G214" s="103"/>
      <c r="H214" s="104"/>
      <c r="I214" s="96" t="str">
        <f t="shared" si="22"/>
        <v/>
      </c>
      <c r="J214" s="109"/>
      <c r="K214" s="307"/>
    </row>
    <row r="215" spans="1:11" s="90" customFormat="1" ht="13.5" hidden="1" customHeight="1" x14ac:dyDescent="0.2">
      <c r="A215" s="318"/>
      <c r="B215" s="95" t="s">
        <v>6307</v>
      </c>
      <c r="C215" s="115" t="str">
        <f>Anexo_01!$Q42</f>
        <v/>
      </c>
      <c r="D215" s="102"/>
      <c r="E215" s="103"/>
      <c r="F215" s="103"/>
      <c r="G215" s="103"/>
      <c r="H215" s="104"/>
      <c r="I215" s="96" t="str">
        <f t="shared" si="22"/>
        <v/>
      </c>
      <c r="J215" s="109"/>
      <c r="K215" s="307"/>
    </row>
    <row r="216" spans="1:11" s="90" customFormat="1" ht="13.5" hidden="1" customHeight="1" x14ac:dyDescent="0.2">
      <c r="A216" s="318"/>
      <c r="B216" s="95" t="s">
        <v>6308</v>
      </c>
      <c r="C216" s="117"/>
      <c r="D216" s="102"/>
      <c r="E216" s="103"/>
      <c r="F216" s="103"/>
      <c r="G216" s="103"/>
      <c r="H216" s="104"/>
      <c r="I216" s="96" t="str">
        <f t="shared" si="22"/>
        <v/>
      </c>
      <c r="J216" s="109"/>
      <c r="K216" s="307"/>
    </row>
    <row r="217" spans="1:11" s="90" customFormat="1" ht="13.5" hidden="1" customHeight="1" x14ac:dyDescent="0.2">
      <c r="A217" s="318"/>
      <c r="B217" s="95" t="s">
        <v>6309</v>
      </c>
      <c r="C217" s="309"/>
      <c r="D217" s="102"/>
      <c r="E217" s="103"/>
      <c r="F217" s="103"/>
      <c r="G217" s="103"/>
      <c r="H217" s="104"/>
      <c r="I217" s="96" t="str">
        <f t="shared" si="22"/>
        <v/>
      </c>
      <c r="J217" s="109"/>
      <c r="K217" s="307"/>
    </row>
    <row r="218" spans="1:11" ht="13.5" hidden="1" customHeight="1" x14ac:dyDescent="0.3">
      <c r="A218" s="319"/>
      <c r="B218" s="97" t="s">
        <v>6313</v>
      </c>
      <c r="C218" s="310"/>
      <c r="D218" s="105"/>
      <c r="E218" s="106"/>
      <c r="F218" s="106"/>
      <c r="G218" s="106"/>
      <c r="H218" s="107"/>
      <c r="I218" s="98" t="str">
        <f t="shared" si="22"/>
        <v/>
      </c>
      <c r="J218" s="110"/>
      <c r="K218" s="308"/>
    </row>
    <row r="219" spans="1:11" s="90" customFormat="1" ht="13.5" hidden="1" customHeight="1" x14ac:dyDescent="0.2">
      <c r="A219" s="317">
        <v>24</v>
      </c>
      <c r="B219" s="93" t="s">
        <v>6303</v>
      </c>
      <c r="C219" s="119">
        <f>Anexo_01!$I43</f>
        <v>0</v>
      </c>
      <c r="D219" s="99"/>
      <c r="E219" s="100"/>
      <c r="F219" s="100"/>
      <c r="G219" s="100"/>
      <c r="H219" s="101"/>
      <c r="I219" s="94" t="str">
        <f>IF(SUM(D219:H219)=0,"",SUM(D219:H219))</f>
        <v/>
      </c>
      <c r="J219" s="108"/>
      <c r="K219" s="306">
        <f>SUM(I219:I227)</f>
        <v>0</v>
      </c>
    </row>
    <row r="220" spans="1:11" s="90" customFormat="1" ht="13.5" hidden="1" customHeight="1" x14ac:dyDescent="0.2">
      <c r="A220" s="318"/>
      <c r="B220" s="95" t="s">
        <v>6304</v>
      </c>
      <c r="C220" s="115" t="str">
        <f>Anexo_01!$D43</f>
        <v/>
      </c>
      <c r="D220" s="102"/>
      <c r="E220" s="103"/>
      <c r="F220" s="103"/>
      <c r="G220" s="103"/>
      <c r="H220" s="104"/>
      <c r="I220" s="96" t="str">
        <f>IF(SUM(D220:H220)=0,"",SUM(D220:H220))</f>
        <v/>
      </c>
      <c r="J220" s="109"/>
      <c r="K220" s="307"/>
    </row>
    <row r="221" spans="1:11" s="90" customFormat="1" ht="13.5" hidden="1" customHeight="1" x14ac:dyDescent="0.2">
      <c r="A221" s="318"/>
      <c r="B221" s="95" t="s">
        <v>6310</v>
      </c>
      <c r="C221" s="115" t="str">
        <f>Anexo_01!$B43</f>
        <v/>
      </c>
      <c r="D221" s="102"/>
      <c r="E221" s="103"/>
      <c r="F221" s="103"/>
      <c r="G221" s="103"/>
      <c r="H221" s="104"/>
      <c r="I221" s="96" t="str">
        <f t="shared" ref="I221:I227" si="23">IF(SUM(D221:H221)=0,"",SUM(D221:H221))</f>
        <v/>
      </c>
      <c r="J221" s="109"/>
      <c r="K221" s="307"/>
    </row>
    <row r="222" spans="1:11" s="90" customFormat="1" ht="13.5" hidden="1" customHeight="1" x14ac:dyDescent="0.2">
      <c r="A222" s="318"/>
      <c r="B222" s="95" t="s">
        <v>6305</v>
      </c>
      <c r="C222" s="115" t="str">
        <f>CONCATENATE("10",Anexo_01!$P43)</f>
        <v>10</v>
      </c>
      <c r="D222" s="102"/>
      <c r="E222" s="103"/>
      <c r="F222" s="103"/>
      <c r="G222" s="103"/>
      <c r="H222" s="104"/>
      <c r="I222" s="96" t="str">
        <f t="shared" si="23"/>
        <v/>
      </c>
      <c r="J222" s="109"/>
      <c r="K222" s="307"/>
    </row>
    <row r="223" spans="1:11" s="90" customFormat="1" ht="13.5" hidden="1" customHeight="1" x14ac:dyDescent="0.2">
      <c r="A223" s="318"/>
      <c r="B223" s="95" t="s">
        <v>6306</v>
      </c>
      <c r="C223" s="116">
        <f>Anexo_01!$F43</f>
        <v>0</v>
      </c>
      <c r="D223" s="102"/>
      <c r="E223" s="103"/>
      <c r="F223" s="103"/>
      <c r="G223" s="103"/>
      <c r="H223" s="104"/>
      <c r="I223" s="96" t="str">
        <f t="shared" si="23"/>
        <v/>
      </c>
      <c r="J223" s="109"/>
      <c r="K223" s="307"/>
    </row>
    <row r="224" spans="1:11" s="90" customFormat="1" ht="13.5" hidden="1" customHeight="1" x14ac:dyDescent="0.2">
      <c r="A224" s="318"/>
      <c r="B224" s="95" t="s">
        <v>6307</v>
      </c>
      <c r="C224" s="115" t="str">
        <f>Anexo_01!$Q43</f>
        <v/>
      </c>
      <c r="D224" s="102"/>
      <c r="E224" s="103"/>
      <c r="F224" s="103"/>
      <c r="G224" s="103"/>
      <c r="H224" s="104"/>
      <c r="I224" s="96" t="str">
        <f t="shared" si="23"/>
        <v/>
      </c>
      <c r="J224" s="109"/>
      <c r="K224" s="307"/>
    </row>
    <row r="225" spans="1:11" s="90" customFormat="1" ht="13.5" hidden="1" customHeight="1" x14ac:dyDescent="0.2">
      <c r="A225" s="318"/>
      <c r="B225" s="95" t="s">
        <v>6308</v>
      </c>
      <c r="C225" s="117"/>
      <c r="D225" s="102"/>
      <c r="E225" s="103"/>
      <c r="F225" s="103"/>
      <c r="G225" s="103"/>
      <c r="H225" s="104"/>
      <c r="I225" s="96" t="str">
        <f t="shared" si="23"/>
        <v/>
      </c>
      <c r="J225" s="109"/>
      <c r="K225" s="307"/>
    </row>
    <row r="226" spans="1:11" s="90" customFormat="1" ht="13.5" hidden="1" customHeight="1" x14ac:dyDescent="0.2">
      <c r="A226" s="318"/>
      <c r="B226" s="95" t="s">
        <v>6309</v>
      </c>
      <c r="C226" s="309"/>
      <c r="D226" s="102"/>
      <c r="E226" s="103"/>
      <c r="F226" s="103"/>
      <c r="G226" s="103"/>
      <c r="H226" s="104"/>
      <c r="I226" s="96" t="str">
        <f t="shared" si="23"/>
        <v/>
      </c>
      <c r="J226" s="109"/>
      <c r="K226" s="307"/>
    </row>
    <row r="227" spans="1:11" ht="13.5" hidden="1" customHeight="1" x14ac:dyDescent="0.3">
      <c r="A227" s="319"/>
      <c r="B227" s="97" t="s">
        <v>6313</v>
      </c>
      <c r="C227" s="310"/>
      <c r="D227" s="105"/>
      <c r="E227" s="106"/>
      <c r="F227" s="106"/>
      <c r="G227" s="106"/>
      <c r="H227" s="107"/>
      <c r="I227" s="98" t="str">
        <f t="shared" si="23"/>
        <v/>
      </c>
      <c r="J227" s="110"/>
      <c r="K227" s="308"/>
    </row>
    <row r="228" spans="1:11" s="90" customFormat="1" ht="13.5" hidden="1" customHeight="1" x14ac:dyDescent="0.2">
      <c r="A228" s="317">
        <v>25</v>
      </c>
      <c r="B228" s="93" t="s">
        <v>6303</v>
      </c>
      <c r="C228" s="119">
        <f>Anexo_01!$I44</f>
        <v>0</v>
      </c>
      <c r="D228" s="99"/>
      <c r="E228" s="100"/>
      <c r="F228" s="100"/>
      <c r="G228" s="100"/>
      <c r="H228" s="101"/>
      <c r="I228" s="94" t="str">
        <f>IF(SUM(D228:H228)=0,"",SUM(D228:H228))</f>
        <v/>
      </c>
      <c r="J228" s="108"/>
      <c r="K228" s="306">
        <f>SUM(I228:I236)</f>
        <v>0</v>
      </c>
    </row>
    <row r="229" spans="1:11" s="90" customFormat="1" ht="13.5" hidden="1" customHeight="1" x14ac:dyDescent="0.2">
      <c r="A229" s="318"/>
      <c r="B229" s="95" t="s">
        <v>6304</v>
      </c>
      <c r="C229" s="115" t="str">
        <f>Anexo_01!$D44</f>
        <v/>
      </c>
      <c r="D229" s="102"/>
      <c r="E229" s="103"/>
      <c r="F229" s="103"/>
      <c r="G229" s="103"/>
      <c r="H229" s="104"/>
      <c r="I229" s="96" t="str">
        <f>IF(SUM(D229:H229)=0,"",SUM(D229:H229))</f>
        <v/>
      </c>
      <c r="J229" s="109"/>
      <c r="K229" s="307"/>
    </row>
    <row r="230" spans="1:11" s="90" customFormat="1" ht="13.5" hidden="1" customHeight="1" x14ac:dyDescent="0.2">
      <c r="A230" s="318"/>
      <c r="B230" s="95" t="s">
        <v>6310</v>
      </c>
      <c r="C230" s="115" t="str">
        <f>Anexo_01!$B44</f>
        <v/>
      </c>
      <c r="D230" s="102"/>
      <c r="E230" s="103"/>
      <c r="F230" s="103"/>
      <c r="G230" s="103"/>
      <c r="H230" s="104"/>
      <c r="I230" s="96" t="str">
        <f t="shared" ref="I230:I236" si="24">IF(SUM(D230:H230)=0,"",SUM(D230:H230))</f>
        <v/>
      </c>
      <c r="J230" s="109"/>
      <c r="K230" s="307"/>
    </row>
    <row r="231" spans="1:11" s="90" customFormat="1" ht="13.5" hidden="1" customHeight="1" x14ac:dyDescent="0.2">
      <c r="A231" s="318"/>
      <c r="B231" s="95" t="s">
        <v>6305</v>
      </c>
      <c r="C231" s="115" t="str">
        <f>CONCATENATE("10",Anexo_01!$P44)</f>
        <v>10</v>
      </c>
      <c r="D231" s="102"/>
      <c r="E231" s="103"/>
      <c r="F231" s="103"/>
      <c r="G231" s="103"/>
      <c r="H231" s="104"/>
      <c r="I231" s="96" t="str">
        <f t="shared" si="24"/>
        <v/>
      </c>
      <c r="J231" s="109"/>
      <c r="K231" s="307"/>
    </row>
    <row r="232" spans="1:11" s="90" customFormat="1" ht="13.5" hidden="1" customHeight="1" x14ac:dyDescent="0.2">
      <c r="A232" s="318"/>
      <c r="B232" s="95" t="s">
        <v>6306</v>
      </c>
      <c r="C232" s="116">
        <f>Anexo_01!$F44</f>
        <v>0</v>
      </c>
      <c r="D232" s="102"/>
      <c r="E232" s="103"/>
      <c r="F232" s="103"/>
      <c r="G232" s="103"/>
      <c r="H232" s="104"/>
      <c r="I232" s="96" t="str">
        <f t="shared" si="24"/>
        <v/>
      </c>
      <c r="J232" s="109"/>
      <c r="K232" s="307"/>
    </row>
    <row r="233" spans="1:11" s="90" customFormat="1" ht="13.5" hidden="1" customHeight="1" x14ac:dyDescent="0.2">
      <c r="A233" s="318"/>
      <c r="B233" s="95" t="s">
        <v>6307</v>
      </c>
      <c r="C233" s="115" t="str">
        <f>Anexo_01!$Q44</f>
        <v/>
      </c>
      <c r="D233" s="102"/>
      <c r="E233" s="103"/>
      <c r="F233" s="103"/>
      <c r="G233" s="103"/>
      <c r="H233" s="104"/>
      <c r="I233" s="96" t="str">
        <f t="shared" si="24"/>
        <v/>
      </c>
      <c r="J233" s="109"/>
      <c r="K233" s="307"/>
    </row>
    <row r="234" spans="1:11" s="90" customFormat="1" ht="13.5" hidden="1" customHeight="1" x14ac:dyDescent="0.2">
      <c r="A234" s="318"/>
      <c r="B234" s="95" t="s">
        <v>6308</v>
      </c>
      <c r="C234" s="117"/>
      <c r="D234" s="102"/>
      <c r="E234" s="103"/>
      <c r="F234" s="103"/>
      <c r="G234" s="103"/>
      <c r="H234" s="104"/>
      <c r="I234" s="96" t="str">
        <f t="shared" si="24"/>
        <v/>
      </c>
      <c r="J234" s="109"/>
      <c r="K234" s="307"/>
    </row>
    <row r="235" spans="1:11" s="90" customFormat="1" ht="13.5" hidden="1" customHeight="1" x14ac:dyDescent="0.2">
      <c r="A235" s="318"/>
      <c r="B235" s="95" t="s">
        <v>6309</v>
      </c>
      <c r="C235" s="309"/>
      <c r="D235" s="102"/>
      <c r="E235" s="103"/>
      <c r="F235" s="103"/>
      <c r="G235" s="103"/>
      <c r="H235" s="104"/>
      <c r="I235" s="96" t="str">
        <f t="shared" si="24"/>
        <v/>
      </c>
      <c r="J235" s="109"/>
      <c r="K235" s="307"/>
    </row>
    <row r="236" spans="1:11" ht="13.5" hidden="1" customHeight="1" x14ac:dyDescent="0.3">
      <c r="A236" s="319"/>
      <c r="B236" s="97" t="s">
        <v>6313</v>
      </c>
      <c r="C236" s="310"/>
      <c r="D236" s="105"/>
      <c r="E236" s="106"/>
      <c r="F236" s="106"/>
      <c r="G236" s="106"/>
      <c r="H236" s="107"/>
      <c r="I236" s="98" t="str">
        <f t="shared" si="24"/>
        <v/>
      </c>
      <c r="J236" s="110"/>
      <c r="K236" s="308"/>
    </row>
    <row r="237" spans="1:11" s="90" customFormat="1" ht="13.5" hidden="1" customHeight="1" x14ac:dyDescent="0.2">
      <c r="A237" s="317">
        <v>26</v>
      </c>
      <c r="B237" s="93" t="s">
        <v>6303</v>
      </c>
      <c r="C237" s="119">
        <f>Anexo_01!$I45</f>
        <v>0</v>
      </c>
      <c r="D237" s="99"/>
      <c r="E237" s="100"/>
      <c r="F237" s="100"/>
      <c r="G237" s="100"/>
      <c r="H237" s="101"/>
      <c r="I237" s="94" t="str">
        <f>IF(SUM(D237:H237)=0,"",SUM(D237:H237))</f>
        <v/>
      </c>
      <c r="J237" s="108"/>
      <c r="K237" s="306">
        <f>SUM(I237:I245)</f>
        <v>0</v>
      </c>
    </row>
    <row r="238" spans="1:11" s="90" customFormat="1" ht="13.5" hidden="1" customHeight="1" x14ac:dyDescent="0.2">
      <c r="A238" s="318"/>
      <c r="B238" s="95" t="s">
        <v>6304</v>
      </c>
      <c r="C238" s="115" t="str">
        <f>Anexo_01!$D45</f>
        <v/>
      </c>
      <c r="D238" s="102"/>
      <c r="E238" s="103"/>
      <c r="F238" s="103"/>
      <c r="G238" s="103"/>
      <c r="H238" s="104"/>
      <c r="I238" s="96" t="str">
        <f>IF(SUM(D238:H238)=0,"",SUM(D238:H238))</f>
        <v/>
      </c>
      <c r="J238" s="109"/>
      <c r="K238" s="307"/>
    </row>
    <row r="239" spans="1:11" s="90" customFormat="1" ht="13.5" hidden="1" customHeight="1" x14ac:dyDescent="0.2">
      <c r="A239" s="318"/>
      <c r="B239" s="95" t="s">
        <v>6310</v>
      </c>
      <c r="C239" s="115" t="str">
        <f>Anexo_01!$B45</f>
        <v/>
      </c>
      <c r="D239" s="102"/>
      <c r="E239" s="103"/>
      <c r="F239" s="103"/>
      <c r="G239" s="103"/>
      <c r="H239" s="104"/>
      <c r="I239" s="96" t="str">
        <f t="shared" ref="I239:I245" si="25">IF(SUM(D239:H239)=0,"",SUM(D239:H239))</f>
        <v/>
      </c>
      <c r="J239" s="109"/>
      <c r="K239" s="307"/>
    </row>
    <row r="240" spans="1:11" s="90" customFormat="1" ht="13.5" hidden="1" customHeight="1" x14ac:dyDescent="0.2">
      <c r="A240" s="318"/>
      <c r="B240" s="95" t="s">
        <v>6305</v>
      </c>
      <c r="C240" s="115" t="str">
        <f>CONCATENATE("10",Anexo_01!$P45)</f>
        <v>10</v>
      </c>
      <c r="D240" s="102"/>
      <c r="E240" s="103"/>
      <c r="F240" s="103"/>
      <c r="G240" s="103"/>
      <c r="H240" s="104"/>
      <c r="I240" s="96" t="str">
        <f t="shared" si="25"/>
        <v/>
      </c>
      <c r="J240" s="109"/>
      <c r="K240" s="307"/>
    </row>
    <row r="241" spans="1:11" s="90" customFormat="1" ht="13.5" hidden="1" customHeight="1" x14ac:dyDescent="0.2">
      <c r="A241" s="318"/>
      <c r="B241" s="95" t="s">
        <v>6306</v>
      </c>
      <c r="C241" s="116">
        <f>Anexo_01!$F45</f>
        <v>0</v>
      </c>
      <c r="D241" s="102"/>
      <c r="E241" s="103"/>
      <c r="F241" s="103"/>
      <c r="G241" s="103"/>
      <c r="H241" s="104"/>
      <c r="I241" s="96" t="str">
        <f t="shared" si="25"/>
        <v/>
      </c>
      <c r="J241" s="109"/>
      <c r="K241" s="307"/>
    </row>
    <row r="242" spans="1:11" s="90" customFormat="1" ht="13.5" hidden="1" customHeight="1" x14ac:dyDescent="0.2">
      <c r="A242" s="318"/>
      <c r="B242" s="95" t="s">
        <v>6307</v>
      </c>
      <c r="C242" s="115" t="str">
        <f>Anexo_01!$Q45</f>
        <v/>
      </c>
      <c r="D242" s="102"/>
      <c r="E242" s="103"/>
      <c r="F242" s="103"/>
      <c r="G242" s="103"/>
      <c r="H242" s="104"/>
      <c r="I242" s="96" t="str">
        <f t="shared" si="25"/>
        <v/>
      </c>
      <c r="J242" s="109"/>
      <c r="K242" s="307"/>
    </row>
    <row r="243" spans="1:11" s="90" customFormat="1" ht="13.5" hidden="1" customHeight="1" x14ac:dyDescent="0.2">
      <c r="A243" s="318"/>
      <c r="B243" s="95" t="s">
        <v>6308</v>
      </c>
      <c r="C243" s="117"/>
      <c r="D243" s="102"/>
      <c r="E243" s="103"/>
      <c r="F243" s="103"/>
      <c r="G243" s="103"/>
      <c r="H243" s="104"/>
      <c r="I243" s="96" t="str">
        <f t="shared" si="25"/>
        <v/>
      </c>
      <c r="J243" s="109"/>
      <c r="K243" s="307"/>
    </row>
    <row r="244" spans="1:11" s="90" customFormat="1" ht="13.5" hidden="1" customHeight="1" x14ac:dyDescent="0.2">
      <c r="A244" s="318"/>
      <c r="B244" s="95" t="s">
        <v>6309</v>
      </c>
      <c r="C244" s="309"/>
      <c r="D244" s="102"/>
      <c r="E244" s="103"/>
      <c r="F244" s="103"/>
      <c r="G244" s="103"/>
      <c r="H244" s="104"/>
      <c r="I244" s="96" t="str">
        <f t="shared" si="25"/>
        <v/>
      </c>
      <c r="J244" s="109"/>
      <c r="K244" s="307"/>
    </row>
    <row r="245" spans="1:11" ht="13.5" hidden="1" customHeight="1" x14ac:dyDescent="0.3">
      <c r="A245" s="319"/>
      <c r="B245" s="97" t="s">
        <v>6313</v>
      </c>
      <c r="C245" s="310"/>
      <c r="D245" s="105"/>
      <c r="E245" s="106"/>
      <c r="F245" s="106"/>
      <c r="G245" s="106"/>
      <c r="H245" s="107"/>
      <c r="I245" s="98" t="str">
        <f t="shared" si="25"/>
        <v/>
      </c>
      <c r="J245" s="110"/>
      <c r="K245" s="308"/>
    </row>
    <row r="246" spans="1:11" s="90" customFormat="1" ht="13.5" hidden="1" customHeight="1" x14ac:dyDescent="0.2">
      <c r="A246" s="317">
        <v>27</v>
      </c>
      <c r="B246" s="93" t="s">
        <v>6303</v>
      </c>
      <c r="C246" s="119">
        <f>Anexo_01!$I46</f>
        <v>0</v>
      </c>
      <c r="D246" s="99"/>
      <c r="E246" s="100"/>
      <c r="F246" s="100"/>
      <c r="G246" s="100"/>
      <c r="H246" s="101"/>
      <c r="I246" s="94" t="str">
        <f>IF(SUM(D246:H246)=0,"",SUM(D246:H246))</f>
        <v/>
      </c>
      <c r="J246" s="108"/>
      <c r="K246" s="306">
        <f>SUM(I246:I254)</f>
        <v>0</v>
      </c>
    </row>
    <row r="247" spans="1:11" s="90" customFormat="1" ht="13.5" hidden="1" customHeight="1" x14ac:dyDescent="0.2">
      <c r="A247" s="318"/>
      <c r="B247" s="95" t="s">
        <v>6304</v>
      </c>
      <c r="C247" s="115" t="str">
        <f>Anexo_01!$D46</f>
        <v/>
      </c>
      <c r="D247" s="102"/>
      <c r="E247" s="103"/>
      <c r="F247" s="103"/>
      <c r="G247" s="103"/>
      <c r="H247" s="104"/>
      <c r="I247" s="96" t="str">
        <f>IF(SUM(D247:H247)=0,"",SUM(D247:H247))</f>
        <v/>
      </c>
      <c r="J247" s="109"/>
      <c r="K247" s="307"/>
    </row>
    <row r="248" spans="1:11" s="90" customFormat="1" ht="13.5" hidden="1" customHeight="1" x14ac:dyDescent="0.2">
      <c r="A248" s="318"/>
      <c r="B248" s="95" t="s">
        <v>6310</v>
      </c>
      <c r="C248" s="115" t="str">
        <f>Anexo_01!$B46</f>
        <v/>
      </c>
      <c r="D248" s="102"/>
      <c r="E248" s="103"/>
      <c r="F248" s="103"/>
      <c r="G248" s="103"/>
      <c r="H248" s="104"/>
      <c r="I248" s="96" t="str">
        <f t="shared" ref="I248:I254" si="26">IF(SUM(D248:H248)=0,"",SUM(D248:H248))</f>
        <v/>
      </c>
      <c r="J248" s="109"/>
      <c r="K248" s="307"/>
    </row>
    <row r="249" spans="1:11" s="90" customFormat="1" ht="13.5" hidden="1" customHeight="1" x14ac:dyDescent="0.2">
      <c r="A249" s="318"/>
      <c r="B249" s="95" t="s">
        <v>6305</v>
      </c>
      <c r="C249" s="115" t="str">
        <f>CONCATENATE("10",Anexo_01!$P46)</f>
        <v>10</v>
      </c>
      <c r="D249" s="102"/>
      <c r="E249" s="103"/>
      <c r="F249" s="103"/>
      <c r="G249" s="103"/>
      <c r="H249" s="104"/>
      <c r="I249" s="96" t="str">
        <f t="shared" si="26"/>
        <v/>
      </c>
      <c r="J249" s="109"/>
      <c r="K249" s="307"/>
    </row>
    <row r="250" spans="1:11" s="90" customFormat="1" ht="13.5" hidden="1" customHeight="1" x14ac:dyDescent="0.2">
      <c r="A250" s="318"/>
      <c r="B250" s="95" t="s">
        <v>6306</v>
      </c>
      <c r="C250" s="116">
        <f>Anexo_01!$F46</f>
        <v>0</v>
      </c>
      <c r="D250" s="102"/>
      <c r="E250" s="103"/>
      <c r="F250" s="103"/>
      <c r="G250" s="103"/>
      <c r="H250" s="104"/>
      <c r="I250" s="96" t="str">
        <f t="shared" si="26"/>
        <v/>
      </c>
      <c r="J250" s="109"/>
      <c r="K250" s="307"/>
    </row>
    <row r="251" spans="1:11" s="90" customFormat="1" ht="13.5" hidden="1" customHeight="1" x14ac:dyDescent="0.2">
      <c r="A251" s="318"/>
      <c r="B251" s="95" t="s">
        <v>6307</v>
      </c>
      <c r="C251" s="115" t="str">
        <f>Anexo_01!$Q46</f>
        <v/>
      </c>
      <c r="D251" s="102"/>
      <c r="E251" s="103"/>
      <c r="F251" s="103"/>
      <c r="G251" s="103"/>
      <c r="H251" s="104"/>
      <c r="I251" s="96" t="str">
        <f t="shared" si="26"/>
        <v/>
      </c>
      <c r="J251" s="109"/>
      <c r="K251" s="307"/>
    </row>
    <row r="252" spans="1:11" s="90" customFormat="1" ht="13.5" hidden="1" customHeight="1" x14ac:dyDescent="0.2">
      <c r="A252" s="318"/>
      <c r="B252" s="95" t="s">
        <v>6308</v>
      </c>
      <c r="C252" s="117"/>
      <c r="D252" s="102"/>
      <c r="E252" s="103"/>
      <c r="F252" s="103"/>
      <c r="G252" s="103"/>
      <c r="H252" s="104"/>
      <c r="I252" s="96" t="str">
        <f t="shared" si="26"/>
        <v/>
      </c>
      <c r="J252" s="109"/>
      <c r="K252" s="307"/>
    </row>
    <row r="253" spans="1:11" s="90" customFormat="1" ht="13.5" hidden="1" customHeight="1" x14ac:dyDescent="0.2">
      <c r="A253" s="318"/>
      <c r="B253" s="95" t="s">
        <v>6309</v>
      </c>
      <c r="C253" s="309"/>
      <c r="D253" s="102"/>
      <c r="E253" s="103"/>
      <c r="F253" s="103"/>
      <c r="G253" s="103"/>
      <c r="H253" s="104"/>
      <c r="I253" s="96" t="str">
        <f t="shared" si="26"/>
        <v/>
      </c>
      <c r="J253" s="109"/>
      <c r="K253" s="307"/>
    </row>
    <row r="254" spans="1:11" ht="13.5" hidden="1" customHeight="1" x14ac:dyDescent="0.3">
      <c r="A254" s="319"/>
      <c r="B254" s="97" t="s">
        <v>6313</v>
      </c>
      <c r="C254" s="310"/>
      <c r="D254" s="105"/>
      <c r="E254" s="106"/>
      <c r="F254" s="106"/>
      <c r="G254" s="106"/>
      <c r="H254" s="107"/>
      <c r="I254" s="98" t="str">
        <f t="shared" si="26"/>
        <v/>
      </c>
      <c r="J254" s="110"/>
      <c r="K254" s="308"/>
    </row>
    <row r="255" spans="1:11" s="90" customFormat="1" ht="13.5" hidden="1" customHeight="1" x14ac:dyDescent="0.2">
      <c r="A255" s="317">
        <v>28</v>
      </c>
      <c r="B255" s="93" t="s">
        <v>6303</v>
      </c>
      <c r="C255" s="119">
        <f>Anexo_01!$I47</f>
        <v>0</v>
      </c>
      <c r="D255" s="99"/>
      <c r="E255" s="100"/>
      <c r="F255" s="100"/>
      <c r="G255" s="100"/>
      <c r="H255" s="101"/>
      <c r="I255" s="94" t="str">
        <f>IF(SUM(D255:H255)=0,"",SUM(D255:H255))</f>
        <v/>
      </c>
      <c r="J255" s="108"/>
      <c r="K255" s="306">
        <f>SUM(I255:I263)</f>
        <v>0</v>
      </c>
    </row>
    <row r="256" spans="1:11" s="90" customFormat="1" ht="13.5" hidden="1" customHeight="1" x14ac:dyDescent="0.2">
      <c r="A256" s="318"/>
      <c r="B256" s="95" t="s">
        <v>6304</v>
      </c>
      <c r="C256" s="115" t="str">
        <f>Anexo_01!$D47</f>
        <v/>
      </c>
      <c r="D256" s="102"/>
      <c r="E256" s="103"/>
      <c r="F256" s="103"/>
      <c r="G256" s="103"/>
      <c r="H256" s="104"/>
      <c r="I256" s="96" t="str">
        <f>IF(SUM(D256:H256)=0,"",SUM(D256:H256))</f>
        <v/>
      </c>
      <c r="J256" s="109"/>
      <c r="K256" s="307"/>
    </row>
    <row r="257" spans="1:11" s="90" customFormat="1" ht="13.5" hidden="1" customHeight="1" x14ac:dyDescent="0.2">
      <c r="A257" s="318"/>
      <c r="B257" s="95" t="s">
        <v>6310</v>
      </c>
      <c r="C257" s="115" t="str">
        <f>Anexo_01!$B47</f>
        <v/>
      </c>
      <c r="D257" s="102"/>
      <c r="E257" s="103"/>
      <c r="F257" s="103"/>
      <c r="G257" s="103"/>
      <c r="H257" s="104"/>
      <c r="I257" s="96" t="str">
        <f t="shared" ref="I257:I263" si="27">IF(SUM(D257:H257)=0,"",SUM(D257:H257))</f>
        <v/>
      </c>
      <c r="J257" s="109"/>
      <c r="K257" s="307"/>
    </row>
    <row r="258" spans="1:11" s="90" customFormat="1" ht="13.5" hidden="1" customHeight="1" x14ac:dyDescent="0.2">
      <c r="A258" s="318"/>
      <c r="B258" s="95" t="s">
        <v>6305</v>
      </c>
      <c r="C258" s="115" t="str">
        <f>CONCATENATE("10",Anexo_01!$P47)</f>
        <v>10</v>
      </c>
      <c r="D258" s="102"/>
      <c r="E258" s="103"/>
      <c r="F258" s="103"/>
      <c r="G258" s="103"/>
      <c r="H258" s="104"/>
      <c r="I258" s="96" t="str">
        <f t="shared" si="27"/>
        <v/>
      </c>
      <c r="J258" s="109"/>
      <c r="K258" s="307"/>
    </row>
    <row r="259" spans="1:11" s="90" customFormat="1" ht="13.5" hidden="1" customHeight="1" x14ac:dyDescent="0.2">
      <c r="A259" s="318"/>
      <c r="B259" s="95" t="s">
        <v>6306</v>
      </c>
      <c r="C259" s="116">
        <f>Anexo_01!$F47</f>
        <v>0</v>
      </c>
      <c r="D259" s="102"/>
      <c r="E259" s="103"/>
      <c r="F259" s="103"/>
      <c r="G259" s="103"/>
      <c r="H259" s="104"/>
      <c r="I259" s="96" t="str">
        <f t="shared" si="27"/>
        <v/>
      </c>
      <c r="J259" s="109"/>
      <c r="K259" s="307"/>
    </row>
    <row r="260" spans="1:11" s="90" customFormat="1" ht="13.5" hidden="1" customHeight="1" x14ac:dyDescent="0.2">
      <c r="A260" s="318"/>
      <c r="B260" s="95" t="s">
        <v>6307</v>
      </c>
      <c r="C260" s="115" t="str">
        <f>Anexo_01!$Q47</f>
        <v/>
      </c>
      <c r="D260" s="102"/>
      <c r="E260" s="103"/>
      <c r="F260" s="103"/>
      <c r="G260" s="103"/>
      <c r="H260" s="104"/>
      <c r="I260" s="96" t="str">
        <f t="shared" si="27"/>
        <v/>
      </c>
      <c r="J260" s="109"/>
      <c r="K260" s="307"/>
    </row>
    <row r="261" spans="1:11" s="90" customFormat="1" ht="13.5" hidden="1" customHeight="1" x14ac:dyDescent="0.2">
      <c r="A261" s="318"/>
      <c r="B261" s="95" t="s">
        <v>6308</v>
      </c>
      <c r="C261" s="117"/>
      <c r="D261" s="102"/>
      <c r="E261" s="103"/>
      <c r="F261" s="103"/>
      <c r="G261" s="103"/>
      <c r="H261" s="104"/>
      <c r="I261" s="96" t="str">
        <f t="shared" si="27"/>
        <v/>
      </c>
      <c r="J261" s="109"/>
      <c r="K261" s="307"/>
    </row>
    <row r="262" spans="1:11" s="90" customFormat="1" ht="13.5" hidden="1" customHeight="1" x14ac:dyDescent="0.2">
      <c r="A262" s="318"/>
      <c r="B262" s="95" t="s">
        <v>6309</v>
      </c>
      <c r="C262" s="309"/>
      <c r="D262" s="102"/>
      <c r="E262" s="103"/>
      <c r="F262" s="103"/>
      <c r="G262" s="103"/>
      <c r="H262" s="104"/>
      <c r="I262" s="96" t="str">
        <f t="shared" si="27"/>
        <v/>
      </c>
      <c r="J262" s="109"/>
      <c r="K262" s="307"/>
    </row>
    <row r="263" spans="1:11" ht="13.5" hidden="1" customHeight="1" x14ac:dyDescent="0.3">
      <c r="A263" s="319"/>
      <c r="B263" s="97" t="s">
        <v>6313</v>
      </c>
      <c r="C263" s="310"/>
      <c r="D263" s="105"/>
      <c r="E263" s="106"/>
      <c r="F263" s="106"/>
      <c r="G263" s="106"/>
      <c r="H263" s="107"/>
      <c r="I263" s="98" t="str">
        <f t="shared" si="27"/>
        <v/>
      </c>
      <c r="J263" s="110"/>
      <c r="K263" s="308"/>
    </row>
    <row r="264" spans="1:11" s="90" customFormat="1" ht="13.5" hidden="1" customHeight="1" x14ac:dyDescent="0.2">
      <c r="A264" s="317">
        <v>29</v>
      </c>
      <c r="B264" s="93" t="s">
        <v>6303</v>
      </c>
      <c r="C264" s="119">
        <f>Anexo_01!$I48</f>
        <v>0</v>
      </c>
      <c r="D264" s="99"/>
      <c r="E264" s="100"/>
      <c r="F264" s="100"/>
      <c r="G264" s="100"/>
      <c r="H264" s="101"/>
      <c r="I264" s="94" t="str">
        <f>IF(SUM(D264:H264)=0,"",SUM(D264:H264))</f>
        <v/>
      </c>
      <c r="J264" s="108"/>
      <c r="K264" s="306">
        <f>SUM(I264:I272)</f>
        <v>0</v>
      </c>
    </row>
    <row r="265" spans="1:11" s="90" customFormat="1" ht="13.5" hidden="1" customHeight="1" x14ac:dyDescent="0.2">
      <c r="A265" s="318"/>
      <c r="B265" s="95" t="s">
        <v>6304</v>
      </c>
      <c r="C265" s="115" t="str">
        <f>Anexo_01!$D48</f>
        <v/>
      </c>
      <c r="D265" s="102"/>
      <c r="E265" s="103"/>
      <c r="F265" s="103"/>
      <c r="G265" s="103"/>
      <c r="H265" s="104"/>
      <c r="I265" s="96" t="str">
        <f>IF(SUM(D265:H265)=0,"",SUM(D265:H265))</f>
        <v/>
      </c>
      <c r="J265" s="109"/>
      <c r="K265" s="307"/>
    </row>
    <row r="266" spans="1:11" s="90" customFormat="1" ht="13.5" hidden="1" customHeight="1" x14ac:dyDescent="0.2">
      <c r="A266" s="318"/>
      <c r="B266" s="95" t="s">
        <v>6310</v>
      </c>
      <c r="C266" s="115" t="str">
        <f>Anexo_01!$B48</f>
        <v/>
      </c>
      <c r="D266" s="102"/>
      <c r="E266" s="103"/>
      <c r="F266" s="103"/>
      <c r="G266" s="103"/>
      <c r="H266" s="104"/>
      <c r="I266" s="96" t="str">
        <f t="shared" ref="I266:I272" si="28">IF(SUM(D266:H266)=0,"",SUM(D266:H266))</f>
        <v/>
      </c>
      <c r="J266" s="109"/>
      <c r="K266" s="307"/>
    </row>
    <row r="267" spans="1:11" s="90" customFormat="1" ht="13.5" hidden="1" customHeight="1" x14ac:dyDescent="0.2">
      <c r="A267" s="318"/>
      <c r="B267" s="95" t="s">
        <v>6305</v>
      </c>
      <c r="C267" s="115" t="str">
        <f>CONCATENATE("10",Anexo_01!$P48)</f>
        <v>10</v>
      </c>
      <c r="D267" s="102"/>
      <c r="E267" s="103"/>
      <c r="F267" s="103"/>
      <c r="G267" s="103"/>
      <c r="H267" s="104"/>
      <c r="I267" s="96" t="str">
        <f t="shared" si="28"/>
        <v/>
      </c>
      <c r="J267" s="109"/>
      <c r="K267" s="307"/>
    </row>
    <row r="268" spans="1:11" s="90" customFormat="1" ht="13.5" hidden="1" customHeight="1" x14ac:dyDescent="0.2">
      <c r="A268" s="318"/>
      <c r="B268" s="95" t="s">
        <v>6306</v>
      </c>
      <c r="C268" s="116">
        <f>Anexo_01!$F48</f>
        <v>0</v>
      </c>
      <c r="D268" s="102"/>
      <c r="E268" s="103"/>
      <c r="F268" s="103"/>
      <c r="G268" s="103"/>
      <c r="H268" s="104"/>
      <c r="I268" s="96" t="str">
        <f t="shared" si="28"/>
        <v/>
      </c>
      <c r="J268" s="109"/>
      <c r="K268" s="307"/>
    </row>
    <row r="269" spans="1:11" s="90" customFormat="1" ht="13.5" hidden="1" customHeight="1" x14ac:dyDescent="0.2">
      <c r="A269" s="318"/>
      <c r="B269" s="95" t="s">
        <v>6307</v>
      </c>
      <c r="C269" s="115" t="str">
        <f>Anexo_01!$Q48</f>
        <v/>
      </c>
      <c r="D269" s="102"/>
      <c r="E269" s="103"/>
      <c r="F269" s="103"/>
      <c r="G269" s="103"/>
      <c r="H269" s="104"/>
      <c r="I269" s="96" t="str">
        <f t="shared" si="28"/>
        <v/>
      </c>
      <c r="J269" s="109"/>
      <c r="K269" s="307"/>
    </row>
    <row r="270" spans="1:11" s="90" customFormat="1" ht="13.5" hidden="1" customHeight="1" x14ac:dyDescent="0.2">
      <c r="A270" s="318"/>
      <c r="B270" s="95" t="s">
        <v>6308</v>
      </c>
      <c r="C270" s="117"/>
      <c r="D270" s="102"/>
      <c r="E270" s="103"/>
      <c r="F270" s="103"/>
      <c r="G270" s="103"/>
      <c r="H270" s="104"/>
      <c r="I270" s="96" t="str">
        <f t="shared" si="28"/>
        <v/>
      </c>
      <c r="J270" s="109"/>
      <c r="K270" s="307"/>
    </row>
    <row r="271" spans="1:11" s="90" customFormat="1" ht="13.5" hidden="1" customHeight="1" x14ac:dyDescent="0.2">
      <c r="A271" s="318"/>
      <c r="B271" s="95" t="s">
        <v>6309</v>
      </c>
      <c r="C271" s="309"/>
      <c r="D271" s="102"/>
      <c r="E271" s="103"/>
      <c r="F271" s="103"/>
      <c r="G271" s="103"/>
      <c r="H271" s="104"/>
      <c r="I271" s="96" t="str">
        <f t="shared" si="28"/>
        <v/>
      </c>
      <c r="J271" s="109"/>
      <c r="K271" s="307"/>
    </row>
    <row r="272" spans="1:11" ht="13.5" hidden="1" customHeight="1" x14ac:dyDescent="0.3">
      <c r="A272" s="319"/>
      <c r="B272" s="97" t="s">
        <v>6313</v>
      </c>
      <c r="C272" s="310"/>
      <c r="D272" s="105"/>
      <c r="E272" s="106"/>
      <c r="F272" s="106"/>
      <c r="G272" s="106"/>
      <c r="H272" s="107"/>
      <c r="I272" s="98" t="str">
        <f t="shared" si="28"/>
        <v/>
      </c>
      <c r="J272" s="110"/>
      <c r="K272" s="308"/>
    </row>
    <row r="273" spans="1:11" s="90" customFormat="1" ht="13.5" hidden="1" customHeight="1" x14ac:dyDescent="0.2">
      <c r="A273" s="317">
        <v>30</v>
      </c>
      <c r="B273" s="93" t="s">
        <v>6303</v>
      </c>
      <c r="C273" s="119">
        <f>Anexo_01!$I49</f>
        <v>0</v>
      </c>
      <c r="D273" s="99"/>
      <c r="E273" s="100"/>
      <c r="F273" s="100"/>
      <c r="G273" s="100"/>
      <c r="H273" s="101"/>
      <c r="I273" s="94" t="str">
        <f>IF(SUM(D273:H273)=0,"",SUM(D273:H273))</f>
        <v/>
      </c>
      <c r="J273" s="108"/>
      <c r="K273" s="306">
        <f>SUM(I273:I281)</f>
        <v>0</v>
      </c>
    </row>
    <row r="274" spans="1:11" s="90" customFormat="1" ht="13.5" hidden="1" customHeight="1" x14ac:dyDescent="0.2">
      <c r="A274" s="318"/>
      <c r="B274" s="95" t="s">
        <v>6304</v>
      </c>
      <c r="C274" s="115" t="str">
        <f>Anexo_01!$D49</f>
        <v/>
      </c>
      <c r="D274" s="102"/>
      <c r="E274" s="103"/>
      <c r="F274" s="103"/>
      <c r="G274" s="103"/>
      <c r="H274" s="104"/>
      <c r="I274" s="96" t="str">
        <f>IF(SUM(D274:H274)=0,"",SUM(D274:H274))</f>
        <v/>
      </c>
      <c r="J274" s="109"/>
      <c r="K274" s="307"/>
    </row>
    <row r="275" spans="1:11" s="90" customFormat="1" ht="13.5" hidden="1" customHeight="1" x14ac:dyDescent="0.2">
      <c r="A275" s="318"/>
      <c r="B275" s="95" t="s">
        <v>6310</v>
      </c>
      <c r="C275" s="115" t="str">
        <f>Anexo_01!$B49</f>
        <v/>
      </c>
      <c r="D275" s="102"/>
      <c r="E275" s="103"/>
      <c r="F275" s="103"/>
      <c r="G275" s="103"/>
      <c r="H275" s="104"/>
      <c r="I275" s="96" t="str">
        <f t="shared" ref="I275:I281" si="29">IF(SUM(D275:H275)=0,"",SUM(D275:H275))</f>
        <v/>
      </c>
      <c r="J275" s="109"/>
      <c r="K275" s="307"/>
    </row>
    <row r="276" spans="1:11" s="90" customFormat="1" ht="13.5" hidden="1" customHeight="1" x14ac:dyDescent="0.2">
      <c r="A276" s="318"/>
      <c r="B276" s="95" t="s">
        <v>6305</v>
      </c>
      <c r="C276" s="115" t="str">
        <f>CONCATENATE("10",Anexo_01!$P49)</f>
        <v>10</v>
      </c>
      <c r="D276" s="102"/>
      <c r="E276" s="103"/>
      <c r="F276" s="103"/>
      <c r="G276" s="103"/>
      <c r="H276" s="104"/>
      <c r="I276" s="96" t="str">
        <f t="shared" si="29"/>
        <v/>
      </c>
      <c r="J276" s="109"/>
      <c r="K276" s="307"/>
    </row>
    <row r="277" spans="1:11" s="90" customFormat="1" ht="13.5" hidden="1" customHeight="1" x14ac:dyDescent="0.2">
      <c r="A277" s="318"/>
      <c r="B277" s="95" t="s">
        <v>6306</v>
      </c>
      <c r="C277" s="116">
        <f>Anexo_01!$F49</f>
        <v>0</v>
      </c>
      <c r="D277" s="102"/>
      <c r="E277" s="103"/>
      <c r="F277" s="103"/>
      <c r="G277" s="103"/>
      <c r="H277" s="104"/>
      <c r="I277" s="96" t="str">
        <f t="shared" si="29"/>
        <v/>
      </c>
      <c r="J277" s="109"/>
      <c r="K277" s="307"/>
    </row>
    <row r="278" spans="1:11" s="90" customFormat="1" ht="13.5" hidden="1" customHeight="1" x14ac:dyDescent="0.2">
      <c r="A278" s="318"/>
      <c r="B278" s="95" t="s">
        <v>6307</v>
      </c>
      <c r="C278" s="115" t="str">
        <f>Anexo_01!$Q49</f>
        <v/>
      </c>
      <c r="D278" s="102"/>
      <c r="E278" s="103"/>
      <c r="F278" s="103"/>
      <c r="G278" s="103"/>
      <c r="H278" s="104"/>
      <c r="I278" s="96" t="str">
        <f t="shared" si="29"/>
        <v/>
      </c>
      <c r="J278" s="109"/>
      <c r="K278" s="307"/>
    </row>
    <row r="279" spans="1:11" s="90" customFormat="1" ht="13.5" hidden="1" customHeight="1" x14ac:dyDescent="0.2">
      <c r="A279" s="318"/>
      <c r="B279" s="95" t="s">
        <v>6308</v>
      </c>
      <c r="C279" s="117"/>
      <c r="D279" s="102"/>
      <c r="E279" s="103"/>
      <c r="F279" s="103"/>
      <c r="G279" s="103"/>
      <c r="H279" s="104"/>
      <c r="I279" s="96" t="str">
        <f t="shared" si="29"/>
        <v/>
      </c>
      <c r="J279" s="109"/>
      <c r="K279" s="307"/>
    </row>
    <row r="280" spans="1:11" s="90" customFormat="1" ht="13.5" hidden="1" customHeight="1" x14ac:dyDescent="0.2">
      <c r="A280" s="318"/>
      <c r="B280" s="95" t="s">
        <v>6309</v>
      </c>
      <c r="C280" s="309"/>
      <c r="D280" s="102"/>
      <c r="E280" s="103"/>
      <c r="F280" s="103"/>
      <c r="G280" s="103"/>
      <c r="H280" s="104"/>
      <c r="I280" s="96" t="str">
        <f t="shared" si="29"/>
        <v/>
      </c>
      <c r="J280" s="109"/>
      <c r="K280" s="307"/>
    </row>
    <row r="281" spans="1:11" ht="13.5" hidden="1" customHeight="1" x14ac:dyDescent="0.3">
      <c r="A281" s="319"/>
      <c r="B281" s="97" t="s">
        <v>6313</v>
      </c>
      <c r="C281" s="310"/>
      <c r="D281" s="105"/>
      <c r="E281" s="106"/>
      <c r="F281" s="106"/>
      <c r="G281" s="106"/>
      <c r="H281" s="107"/>
      <c r="I281" s="98" t="str">
        <f t="shared" si="29"/>
        <v/>
      </c>
      <c r="J281" s="110"/>
      <c r="K281" s="308"/>
    </row>
    <row r="282" spans="1:11" s="90" customFormat="1" ht="13.5" hidden="1" customHeight="1" x14ac:dyDescent="0.2">
      <c r="A282" s="317">
        <v>31</v>
      </c>
      <c r="B282" s="93" t="s">
        <v>6303</v>
      </c>
      <c r="C282" s="119">
        <f>Anexo_01!$I50</f>
        <v>0</v>
      </c>
      <c r="D282" s="99"/>
      <c r="E282" s="100"/>
      <c r="F282" s="100"/>
      <c r="G282" s="100"/>
      <c r="H282" s="101"/>
      <c r="I282" s="94" t="str">
        <f>IF(SUM(D282:H282)=0,"",SUM(D282:H282))</f>
        <v/>
      </c>
      <c r="J282" s="108"/>
      <c r="K282" s="306">
        <f>SUM(I282:I290)</f>
        <v>0</v>
      </c>
    </row>
    <row r="283" spans="1:11" s="90" customFormat="1" ht="13.5" hidden="1" customHeight="1" x14ac:dyDescent="0.2">
      <c r="A283" s="318"/>
      <c r="B283" s="95" t="s">
        <v>6304</v>
      </c>
      <c r="C283" s="115" t="str">
        <f>Anexo_01!$D50</f>
        <v/>
      </c>
      <c r="D283" s="102"/>
      <c r="E283" s="103"/>
      <c r="F283" s="103"/>
      <c r="G283" s="103"/>
      <c r="H283" s="104"/>
      <c r="I283" s="96" t="str">
        <f>IF(SUM(D283:H283)=0,"",SUM(D283:H283))</f>
        <v/>
      </c>
      <c r="J283" s="109"/>
      <c r="K283" s="307"/>
    </row>
    <row r="284" spans="1:11" s="90" customFormat="1" ht="13.5" hidden="1" customHeight="1" x14ac:dyDescent="0.2">
      <c r="A284" s="318"/>
      <c r="B284" s="95" t="s">
        <v>6310</v>
      </c>
      <c r="C284" s="115" t="str">
        <f>Anexo_01!$B50</f>
        <v/>
      </c>
      <c r="D284" s="102"/>
      <c r="E284" s="103"/>
      <c r="F284" s="103"/>
      <c r="G284" s="103"/>
      <c r="H284" s="104"/>
      <c r="I284" s="96" t="str">
        <f t="shared" ref="I284:I290" si="30">IF(SUM(D284:H284)=0,"",SUM(D284:H284))</f>
        <v/>
      </c>
      <c r="J284" s="109"/>
      <c r="K284" s="307"/>
    </row>
    <row r="285" spans="1:11" s="90" customFormat="1" ht="13.5" hidden="1" customHeight="1" x14ac:dyDescent="0.2">
      <c r="A285" s="318"/>
      <c r="B285" s="95" t="s">
        <v>6305</v>
      </c>
      <c r="C285" s="115" t="str">
        <f>CONCATENATE("10",Anexo_01!$P50)</f>
        <v>10</v>
      </c>
      <c r="D285" s="102"/>
      <c r="E285" s="103"/>
      <c r="F285" s="103"/>
      <c r="G285" s="103"/>
      <c r="H285" s="104"/>
      <c r="I285" s="96" t="str">
        <f t="shared" si="30"/>
        <v/>
      </c>
      <c r="J285" s="109"/>
      <c r="K285" s="307"/>
    </row>
    <row r="286" spans="1:11" s="90" customFormat="1" ht="13.5" hidden="1" customHeight="1" x14ac:dyDescent="0.2">
      <c r="A286" s="318"/>
      <c r="B286" s="95" t="s">
        <v>6306</v>
      </c>
      <c r="C286" s="116">
        <f>Anexo_01!$F50</f>
        <v>0</v>
      </c>
      <c r="D286" s="102"/>
      <c r="E286" s="103"/>
      <c r="F286" s="103"/>
      <c r="G286" s="103"/>
      <c r="H286" s="104"/>
      <c r="I286" s="96" t="str">
        <f t="shared" si="30"/>
        <v/>
      </c>
      <c r="J286" s="109"/>
      <c r="K286" s="307"/>
    </row>
    <row r="287" spans="1:11" s="90" customFormat="1" ht="13.5" hidden="1" customHeight="1" x14ac:dyDescent="0.2">
      <c r="A287" s="318"/>
      <c r="B287" s="95" t="s">
        <v>6307</v>
      </c>
      <c r="C287" s="115" t="str">
        <f>Anexo_01!$Q50</f>
        <v/>
      </c>
      <c r="D287" s="102"/>
      <c r="E287" s="103"/>
      <c r="F287" s="103"/>
      <c r="G287" s="103"/>
      <c r="H287" s="104"/>
      <c r="I287" s="96" t="str">
        <f t="shared" si="30"/>
        <v/>
      </c>
      <c r="J287" s="109"/>
      <c r="K287" s="307"/>
    </row>
    <row r="288" spans="1:11" s="90" customFormat="1" ht="13.5" hidden="1" customHeight="1" x14ac:dyDescent="0.2">
      <c r="A288" s="318"/>
      <c r="B288" s="95" t="s">
        <v>6308</v>
      </c>
      <c r="C288" s="117"/>
      <c r="D288" s="102"/>
      <c r="E288" s="103"/>
      <c r="F288" s="103"/>
      <c r="G288" s="103"/>
      <c r="H288" s="104"/>
      <c r="I288" s="96" t="str">
        <f t="shared" si="30"/>
        <v/>
      </c>
      <c r="J288" s="109"/>
      <c r="K288" s="307"/>
    </row>
    <row r="289" spans="1:11" s="90" customFormat="1" ht="13.5" hidden="1" customHeight="1" x14ac:dyDescent="0.2">
      <c r="A289" s="318"/>
      <c r="B289" s="95" t="s">
        <v>6309</v>
      </c>
      <c r="C289" s="309"/>
      <c r="D289" s="102"/>
      <c r="E289" s="103"/>
      <c r="F289" s="103"/>
      <c r="G289" s="103"/>
      <c r="H289" s="104"/>
      <c r="I289" s="96" t="str">
        <f t="shared" si="30"/>
        <v/>
      </c>
      <c r="J289" s="109"/>
      <c r="K289" s="307"/>
    </row>
    <row r="290" spans="1:11" ht="13.5" hidden="1" customHeight="1" x14ac:dyDescent="0.3">
      <c r="A290" s="319"/>
      <c r="B290" s="97" t="s">
        <v>6313</v>
      </c>
      <c r="C290" s="310"/>
      <c r="D290" s="105"/>
      <c r="E290" s="106"/>
      <c r="F290" s="106"/>
      <c r="G290" s="106"/>
      <c r="H290" s="107"/>
      <c r="I290" s="98" t="str">
        <f t="shared" si="30"/>
        <v/>
      </c>
      <c r="J290" s="110"/>
      <c r="K290" s="308"/>
    </row>
    <row r="291" spans="1:11" s="90" customFormat="1" ht="13.5" hidden="1" customHeight="1" x14ac:dyDescent="0.2">
      <c r="A291" s="317">
        <v>32</v>
      </c>
      <c r="B291" s="93" t="s">
        <v>6303</v>
      </c>
      <c r="C291" s="119">
        <f>Anexo_01!$I51</f>
        <v>0</v>
      </c>
      <c r="D291" s="99"/>
      <c r="E291" s="100"/>
      <c r="F291" s="100"/>
      <c r="G291" s="100"/>
      <c r="H291" s="101"/>
      <c r="I291" s="94" t="str">
        <f>IF(SUM(D291:H291)=0,"",SUM(D291:H291))</f>
        <v/>
      </c>
      <c r="J291" s="108"/>
      <c r="K291" s="306">
        <f>SUM(I291:I299)</f>
        <v>0</v>
      </c>
    </row>
    <row r="292" spans="1:11" s="90" customFormat="1" ht="13.5" hidden="1" customHeight="1" x14ac:dyDescent="0.2">
      <c r="A292" s="318"/>
      <c r="B292" s="95" t="s">
        <v>6304</v>
      </c>
      <c r="C292" s="115" t="str">
        <f>Anexo_01!$D51</f>
        <v/>
      </c>
      <c r="D292" s="102"/>
      <c r="E292" s="103"/>
      <c r="F292" s="103"/>
      <c r="G292" s="103"/>
      <c r="H292" s="104"/>
      <c r="I292" s="96" t="str">
        <f>IF(SUM(D292:H292)=0,"",SUM(D292:H292))</f>
        <v/>
      </c>
      <c r="J292" s="109"/>
      <c r="K292" s="307"/>
    </row>
    <row r="293" spans="1:11" s="90" customFormat="1" ht="13.5" hidden="1" customHeight="1" x14ac:dyDescent="0.2">
      <c r="A293" s="318"/>
      <c r="B293" s="95" t="s">
        <v>6310</v>
      </c>
      <c r="C293" s="115" t="str">
        <f>Anexo_01!$B51</f>
        <v/>
      </c>
      <c r="D293" s="102"/>
      <c r="E293" s="103"/>
      <c r="F293" s="103"/>
      <c r="G293" s="103"/>
      <c r="H293" s="104"/>
      <c r="I293" s="96" t="str">
        <f t="shared" ref="I293:I299" si="31">IF(SUM(D293:H293)=0,"",SUM(D293:H293))</f>
        <v/>
      </c>
      <c r="J293" s="109"/>
      <c r="K293" s="307"/>
    </row>
    <row r="294" spans="1:11" s="90" customFormat="1" ht="13.5" hidden="1" customHeight="1" x14ac:dyDescent="0.2">
      <c r="A294" s="318"/>
      <c r="B294" s="95" t="s">
        <v>6305</v>
      </c>
      <c r="C294" s="115" t="str">
        <f>CONCATENATE("10",Anexo_01!$P51)</f>
        <v>10</v>
      </c>
      <c r="D294" s="102"/>
      <c r="E294" s="103"/>
      <c r="F294" s="103"/>
      <c r="G294" s="103"/>
      <c r="H294" s="104"/>
      <c r="I294" s="96" t="str">
        <f t="shared" si="31"/>
        <v/>
      </c>
      <c r="J294" s="109"/>
      <c r="K294" s="307"/>
    </row>
    <row r="295" spans="1:11" s="90" customFormat="1" ht="13.5" hidden="1" customHeight="1" x14ac:dyDescent="0.2">
      <c r="A295" s="318"/>
      <c r="B295" s="95" t="s">
        <v>6306</v>
      </c>
      <c r="C295" s="116">
        <f>Anexo_01!$F51</f>
        <v>0</v>
      </c>
      <c r="D295" s="102"/>
      <c r="E295" s="103"/>
      <c r="F295" s="103"/>
      <c r="G295" s="103"/>
      <c r="H295" s="104"/>
      <c r="I295" s="96" t="str">
        <f t="shared" si="31"/>
        <v/>
      </c>
      <c r="J295" s="109"/>
      <c r="K295" s="307"/>
    </row>
    <row r="296" spans="1:11" s="90" customFormat="1" ht="13.5" hidden="1" customHeight="1" x14ac:dyDescent="0.2">
      <c r="A296" s="318"/>
      <c r="B296" s="95" t="s">
        <v>6307</v>
      </c>
      <c r="C296" s="115" t="str">
        <f>Anexo_01!$Q51</f>
        <v/>
      </c>
      <c r="D296" s="102"/>
      <c r="E296" s="103"/>
      <c r="F296" s="103"/>
      <c r="G296" s="103"/>
      <c r="H296" s="104"/>
      <c r="I296" s="96" t="str">
        <f t="shared" si="31"/>
        <v/>
      </c>
      <c r="J296" s="109"/>
      <c r="K296" s="307"/>
    </row>
    <row r="297" spans="1:11" s="90" customFormat="1" ht="13.5" hidden="1" customHeight="1" x14ac:dyDescent="0.2">
      <c r="A297" s="318"/>
      <c r="B297" s="95" t="s">
        <v>6308</v>
      </c>
      <c r="C297" s="117"/>
      <c r="D297" s="102"/>
      <c r="E297" s="103"/>
      <c r="F297" s="103"/>
      <c r="G297" s="103"/>
      <c r="H297" s="104"/>
      <c r="I297" s="96" t="str">
        <f t="shared" si="31"/>
        <v/>
      </c>
      <c r="J297" s="109"/>
      <c r="K297" s="307"/>
    </row>
    <row r="298" spans="1:11" s="90" customFormat="1" ht="13.5" hidden="1" customHeight="1" x14ac:dyDescent="0.2">
      <c r="A298" s="318"/>
      <c r="B298" s="95" t="s">
        <v>6309</v>
      </c>
      <c r="C298" s="309"/>
      <c r="D298" s="102"/>
      <c r="E298" s="103"/>
      <c r="F298" s="103"/>
      <c r="G298" s="103"/>
      <c r="H298" s="104"/>
      <c r="I298" s="96" t="str">
        <f t="shared" si="31"/>
        <v/>
      </c>
      <c r="J298" s="109"/>
      <c r="K298" s="307"/>
    </row>
    <row r="299" spans="1:11" ht="13.5" hidden="1" customHeight="1" x14ac:dyDescent="0.3">
      <c r="A299" s="319"/>
      <c r="B299" s="97" t="s">
        <v>6313</v>
      </c>
      <c r="C299" s="310"/>
      <c r="D299" s="105"/>
      <c r="E299" s="106"/>
      <c r="F299" s="106"/>
      <c r="G299" s="106"/>
      <c r="H299" s="107"/>
      <c r="I299" s="98" t="str">
        <f t="shared" si="31"/>
        <v/>
      </c>
      <c r="J299" s="110"/>
      <c r="K299" s="308"/>
    </row>
    <row r="300" spans="1:11" s="90" customFormat="1" ht="13.5" hidden="1" customHeight="1" x14ac:dyDescent="0.2">
      <c r="A300" s="317">
        <v>33</v>
      </c>
      <c r="B300" s="93" t="s">
        <v>6303</v>
      </c>
      <c r="C300" s="119">
        <f>Anexo_01!$I52</f>
        <v>0</v>
      </c>
      <c r="D300" s="99"/>
      <c r="E300" s="100"/>
      <c r="F300" s="100"/>
      <c r="G300" s="100"/>
      <c r="H300" s="101"/>
      <c r="I300" s="94" t="str">
        <f>IF(SUM(D300:H300)=0,"",SUM(D300:H300))</f>
        <v/>
      </c>
      <c r="J300" s="108"/>
      <c r="K300" s="306">
        <f>SUM(I300:I308)</f>
        <v>0</v>
      </c>
    </row>
    <row r="301" spans="1:11" s="90" customFormat="1" ht="13.5" hidden="1" customHeight="1" x14ac:dyDescent="0.2">
      <c r="A301" s="318"/>
      <c r="B301" s="95" t="s">
        <v>6304</v>
      </c>
      <c r="C301" s="115" t="str">
        <f>Anexo_01!$D52</f>
        <v/>
      </c>
      <c r="D301" s="102"/>
      <c r="E301" s="103"/>
      <c r="F301" s="103"/>
      <c r="G301" s="103"/>
      <c r="H301" s="104"/>
      <c r="I301" s="96" t="str">
        <f>IF(SUM(D301:H301)=0,"",SUM(D301:H301))</f>
        <v/>
      </c>
      <c r="J301" s="109"/>
      <c r="K301" s="307"/>
    </row>
    <row r="302" spans="1:11" s="90" customFormat="1" ht="13.5" hidden="1" customHeight="1" x14ac:dyDescent="0.2">
      <c r="A302" s="318"/>
      <c r="B302" s="95" t="s">
        <v>6310</v>
      </c>
      <c r="C302" s="115" t="str">
        <f>Anexo_01!$B52</f>
        <v/>
      </c>
      <c r="D302" s="102"/>
      <c r="E302" s="103"/>
      <c r="F302" s="103"/>
      <c r="G302" s="103"/>
      <c r="H302" s="104"/>
      <c r="I302" s="96" t="str">
        <f t="shared" ref="I302:I308" si="32">IF(SUM(D302:H302)=0,"",SUM(D302:H302))</f>
        <v/>
      </c>
      <c r="J302" s="109"/>
      <c r="K302" s="307"/>
    </row>
    <row r="303" spans="1:11" s="90" customFormat="1" ht="13.5" hidden="1" customHeight="1" x14ac:dyDescent="0.2">
      <c r="A303" s="318"/>
      <c r="B303" s="95" t="s">
        <v>6305</v>
      </c>
      <c r="C303" s="115" t="str">
        <f>CONCATENATE("10",Anexo_01!$P52)</f>
        <v>10</v>
      </c>
      <c r="D303" s="102"/>
      <c r="E303" s="103"/>
      <c r="F303" s="103"/>
      <c r="G303" s="103"/>
      <c r="H303" s="104"/>
      <c r="I303" s="96" t="str">
        <f t="shared" si="32"/>
        <v/>
      </c>
      <c r="J303" s="109"/>
      <c r="K303" s="307"/>
    </row>
    <row r="304" spans="1:11" s="90" customFormat="1" ht="13.5" hidden="1" customHeight="1" x14ac:dyDescent="0.2">
      <c r="A304" s="318"/>
      <c r="B304" s="95" t="s">
        <v>6306</v>
      </c>
      <c r="C304" s="116">
        <f>Anexo_01!$F52</f>
        <v>0</v>
      </c>
      <c r="D304" s="102"/>
      <c r="E304" s="103"/>
      <c r="F304" s="103"/>
      <c r="G304" s="103"/>
      <c r="H304" s="104"/>
      <c r="I304" s="96" t="str">
        <f t="shared" si="32"/>
        <v/>
      </c>
      <c r="J304" s="109"/>
      <c r="K304" s="307"/>
    </row>
    <row r="305" spans="1:11" s="90" customFormat="1" ht="13.5" hidden="1" customHeight="1" x14ac:dyDescent="0.2">
      <c r="A305" s="318"/>
      <c r="B305" s="95" t="s">
        <v>6307</v>
      </c>
      <c r="C305" s="115" t="str">
        <f>Anexo_01!$Q52</f>
        <v/>
      </c>
      <c r="D305" s="102"/>
      <c r="E305" s="103"/>
      <c r="F305" s="103"/>
      <c r="G305" s="103"/>
      <c r="H305" s="104"/>
      <c r="I305" s="96" t="str">
        <f t="shared" si="32"/>
        <v/>
      </c>
      <c r="J305" s="109"/>
      <c r="K305" s="307"/>
    </row>
    <row r="306" spans="1:11" s="90" customFormat="1" ht="13.5" hidden="1" customHeight="1" x14ac:dyDescent="0.2">
      <c r="A306" s="318"/>
      <c r="B306" s="95" t="s">
        <v>6308</v>
      </c>
      <c r="C306" s="117"/>
      <c r="D306" s="102"/>
      <c r="E306" s="103"/>
      <c r="F306" s="103"/>
      <c r="G306" s="103"/>
      <c r="H306" s="104"/>
      <c r="I306" s="96" t="str">
        <f t="shared" si="32"/>
        <v/>
      </c>
      <c r="J306" s="109"/>
      <c r="K306" s="307"/>
    </row>
    <row r="307" spans="1:11" s="90" customFormat="1" ht="13.5" hidden="1" customHeight="1" x14ac:dyDescent="0.2">
      <c r="A307" s="318"/>
      <c r="B307" s="95" t="s">
        <v>6309</v>
      </c>
      <c r="C307" s="309"/>
      <c r="D307" s="102"/>
      <c r="E307" s="103"/>
      <c r="F307" s="103"/>
      <c r="G307" s="103"/>
      <c r="H307" s="104"/>
      <c r="I307" s="96" t="str">
        <f t="shared" si="32"/>
        <v/>
      </c>
      <c r="J307" s="109"/>
      <c r="K307" s="307"/>
    </row>
    <row r="308" spans="1:11" ht="13.5" hidden="1" customHeight="1" x14ac:dyDescent="0.3">
      <c r="A308" s="319"/>
      <c r="B308" s="97" t="s">
        <v>6313</v>
      </c>
      <c r="C308" s="310"/>
      <c r="D308" s="105"/>
      <c r="E308" s="106"/>
      <c r="F308" s="106"/>
      <c r="G308" s="106"/>
      <c r="H308" s="107"/>
      <c r="I308" s="98" t="str">
        <f t="shared" si="32"/>
        <v/>
      </c>
      <c r="J308" s="110"/>
      <c r="K308" s="308"/>
    </row>
    <row r="309" spans="1:11" s="90" customFormat="1" ht="13.5" hidden="1" customHeight="1" x14ac:dyDescent="0.2">
      <c r="A309" s="317">
        <v>34</v>
      </c>
      <c r="B309" s="93" t="s">
        <v>6303</v>
      </c>
      <c r="C309" s="119">
        <f>Anexo_01!$I53</f>
        <v>0</v>
      </c>
      <c r="D309" s="99"/>
      <c r="E309" s="100"/>
      <c r="F309" s="100"/>
      <c r="G309" s="100"/>
      <c r="H309" s="101"/>
      <c r="I309" s="94" t="str">
        <f>IF(SUM(D309:H309)=0,"",SUM(D309:H309))</f>
        <v/>
      </c>
      <c r="J309" s="108"/>
      <c r="K309" s="306">
        <f>SUM(I309:I317)</f>
        <v>0</v>
      </c>
    </row>
    <row r="310" spans="1:11" s="90" customFormat="1" ht="13.5" hidden="1" customHeight="1" x14ac:dyDescent="0.2">
      <c r="A310" s="318"/>
      <c r="B310" s="95" t="s">
        <v>6304</v>
      </c>
      <c r="C310" s="115" t="str">
        <f>Anexo_01!$D53</f>
        <v/>
      </c>
      <c r="D310" s="102"/>
      <c r="E310" s="103"/>
      <c r="F310" s="103"/>
      <c r="G310" s="103"/>
      <c r="H310" s="104"/>
      <c r="I310" s="96" t="str">
        <f>IF(SUM(D310:H310)=0,"",SUM(D310:H310))</f>
        <v/>
      </c>
      <c r="J310" s="109"/>
      <c r="K310" s="307"/>
    </row>
    <row r="311" spans="1:11" s="90" customFormat="1" ht="13.5" hidden="1" customHeight="1" x14ac:dyDescent="0.2">
      <c r="A311" s="318"/>
      <c r="B311" s="95" t="s">
        <v>6310</v>
      </c>
      <c r="C311" s="115" t="str">
        <f>Anexo_01!$B53</f>
        <v/>
      </c>
      <c r="D311" s="102"/>
      <c r="E311" s="103"/>
      <c r="F311" s="103"/>
      <c r="G311" s="103"/>
      <c r="H311" s="104"/>
      <c r="I311" s="96" t="str">
        <f t="shared" ref="I311:I317" si="33">IF(SUM(D311:H311)=0,"",SUM(D311:H311))</f>
        <v/>
      </c>
      <c r="J311" s="109"/>
      <c r="K311" s="307"/>
    </row>
    <row r="312" spans="1:11" s="90" customFormat="1" ht="13.5" hidden="1" customHeight="1" x14ac:dyDescent="0.2">
      <c r="A312" s="318"/>
      <c r="B312" s="95" t="s">
        <v>6305</v>
      </c>
      <c r="C312" s="115" t="str">
        <f>CONCATENATE("10",Anexo_01!$P53)</f>
        <v>10</v>
      </c>
      <c r="D312" s="102"/>
      <c r="E312" s="103"/>
      <c r="F312" s="103"/>
      <c r="G312" s="103"/>
      <c r="H312" s="104"/>
      <c r="I312" s="96" t="str">
        <f t="shared" si="33"/>
        <v/>
      </c>
      <c r="J312" s="109"/>
      <c r="K312" s="307"/>
    </row>
    <row r="313" spans="1:11" s="90" customFormat="1" ht="13.5" hidden="1" customHeight="1" x14ac:dyDescent="0.2">
      <c r="A313" s="318"/>
      <c r="B313" s="95" t="s">
        <v>6306</v>
      </c>
      <c r="C313" s="116">
        <f>Anexo_01!$F53</f>
        <v>0</v>
      </c>
      <c r="D313" s="102"/>
      <c r="E313" s="103"/>
      <c r="F313" s="103"/>
      <c r="G313" s="103"/>
      <c r="H313" s="104"/>
      <c r="I313" s="96" t="str">
        <f t="shared" si="33"/>
        <v/>
      </c>
      <c r="J313" s="109"/>
      <c r="K313" s="307"/>
    </row>
    <row r="314" spans="1:11" s="90" customFormat="1" ht="13.5" hidden="1" customHeight="1" x14ac:dyDescent="0.2">
      <c r="A314" s="318"/>
      <c r="B314" s="95" t="s">
        <v>6307</v>
      </c>
      <c r="C314" s="115" t="str">
        <f>Anexo_01!$Q53</f>
        <v/>
      </c>
      <c r="D314" s="102"/>
      <c r="E314" s="103"/>
      <c r="F314" s="103"/>
      <c r="G314" s="103"/>
      <c r="H314" s="104"/>
      <c r="I314" s="96" t="str">
        <f t="shared" si="33"/>
        <v/>
      </c>
      <c r="J314" s="109"/>
      <c r="K314" s="307"/>
    </row>
    <row r="315" spans="1:11" s="90" customFormat="1" ht="13.5" hidden="1" customHeight="1" x14ac:dyDescent="0.2">
      <c r="A315" s="318"/>
      <c r="B315" s="95" t="s">
        <v>6308</v>
      </c>
      <c r="C315" s="117"/>
      <c r="D315" s="102"/>
      <c r="E315" s="103"/>
      <c r="F315" s="103"/>
      <c r="G315" s="103"/>
      <c r="H315" s="104"/>
      <c r="I315" s="96" t="str">
        <f t="shared" si="33"/>
        <v/>
      </c>
      <c r="J315" s="109"/>
      <c r="K315" s="307"/>
    </row>
    <row r="316" spans="1:11" s="90" customFormat="1" ht="13.5" hidden="1" customHeight="1" x14ac:dyDescent="0.2">
      <c r="A316" s="318"/>
      <c r="B316" s="95" t="s">
        <v>6309</v>
      </c>
      <c r="C316" s="309"/>
      <c r="D316" s="102"/>
      <c r="E316" s="103"/>
      <c r="F316" s="103"/>
      <c r="G316" s="103"/>
      <c r="H316" s="104"/>
      <c r="I316" s="96" t="str">
        <f t="shared" si="33"/>
        <v/>
      </c>
      <c r="J316" s="109"/>
      <c r="K316" s="307"/>
    </row>
    <row r="317" spans="1:11" ht="13.5" hidden="1" customHeight="1" x14ac:dyDescent="0.3">
      <c r="A317" s="319"/>
      <c r="B317" s="97" t="s">
        <v>6313</v>
      </c>
      <c r="C317" s="310"/>
      <c r="D317" s="105"/>
      <c r="E317" s="106"/>
      <c r="F317" s="106"/>
      <c r="G317" s="106"/>
      <c r="H317" s="107"/>
      <c r="I317" s="98" t="str">
        <f t="shared" si="33"/>
        <v/>
      </c>
      <c r="J317" s="110"/>
      <c r="K317" s="308"/>
    </row>
    <row r="318" spans="1:11" s="90" customFormat="1" ht="13.5" hidden="1" customHeight="1" x14ac:dyDescent="0.2">
      <c r="A318" s="317">
        <v>35</v>
      </c>
      <c r="B318" s="93" t="s">
        <v>6303</v>
      </c>
      <c r="C318" s="119">
        <f>Anexo_01!$I54</f>
        <v>0</v>
      </c>
      <c r="D318" s="99"/>
      <c r="E318" s="100"/>
      <c r="F318" s="100"/>
      <c r="G318" s="100"/>
      <c r="H318" s="101"/>
      <c r="I318" s="94" t="str">
        <f>IF(SUM(D318:H318)=0,"",SUM(D318:H318))</f>
        <v/>
      </c>
      <c r="J318" s="108"/>
      <c r="K318" s="306">
        <f>SUM(I318:I326)</f>
        <v>0</v>
      </c>
    </row>
    <row r="319" spans="1:11" s="90" customFormat="1" ht="13.5" hidden="1" customHeight="1" x14ac:dyDescent="0.2">
      <c r="A319" s="318"/>
      <c r="B319" s="95" t="s">
        <v>6304</v>
      </c>
      <c r="C319" s="115" t="str">
        <f>Anexo_01!$D54</f>
        <v/>
      </c>
      <c r="D319" s="102"/>
      <c r="E319" s="103"/>
      <c r="F319" s="103"/>
      <c r="G319" s="103"/>
      <c r="H319" s="104"/>
      <c r="I319" s="96" t="str">
        <f>IF(SUM(D319:H319)=0,"",SUM(D319:H319))</f>
        <v/>
      </c>
      <c r="J319" s="109"/>
      <c r="K319" s="307"/>
    </row>
    <row r="320" spans="1:11" s="90" customFormat="1" ht="13.5" hidden="1" customHeight="1" x14ac:dyDescent="0.2">
      <c r="A320" s="318"/>
      <c r="B320" s="95" t="s">
        <v>6310</v>
      </c>
      <c r="C320" s="115" t="str">
        <f>Anexo_01!$B54</f>
        <v/>
      </c>
      <c r="D320" s="102"/>
      <c r="E320" s="103"/>
      <c r="F320" s="103"/>
      <c r="G320" s="103"/>
      <c r="H320" s="104"/>
      <c r="I320" s="96" t="str">
        <f t="shared" ref="I320:I326" si="34">IF(SUM(D320:H320)=0,"",SUM(D320:H320))</f>
        <v/>
      </c>
      <c r="J320" s="109"/>
      <c r="K320" s="307"/>
    </row>
    <row r="321" spans="1:11" s="90" customFormat="1" ht="13.5" hidden="1" customHeight="1" x14ac:dyDescent="0.2">
      <c r="A321" s="318"/>
      <c r="B321" s="95" t="s">
        <v>6305</v>
      </c>
      <c r="C321" s="115" t="str">
        <f>CONCATENATE("10",Anexo_01!$P54)</f>
        <v>10</v>
      </c>
      <c r="D321" s="102"/>
      <c r="E321" s="103"/>
      <c r="F321" s="103"/>
      <c r="G321" s="103"/>
      <c r="H321" s="104"/>
      <c r="I321" s="96" t="str">
        <f t="shared" si="34"/>
        <v/>
      </c>
      <c r="J321" s="109"/>
      <c r="K321" s="307"/>
    </row>
    <row r="322" spans="1:11" s="90" customFormat="1" ht="13.5" hidden="1" customHeight="1" x14ac:dyDescent="0.2">
      <c r="A322" s="318"/>
      <c r="B322" s="95" t="s">
        <v>6306</v>
      </c>
      <c r="C322" s="116">
        <f>Anexo_01!$F54</f>
        <v>0</v>
      </c>
      <c r="D322" s="102"/>
      <c r="E322" s="103"/>
      <c r="F322" s="103"/>
      <c r="G322" s="103"/>
      <c r="H322" s="104"/>
      <c r="I322" s="96" t="str">
        <f t="shared" si="34"/>
        <v/>
      </c>
      <c r="J322" s="109"/>
      <c r="K322" s="307"/>
    </row>
    <row r="323" spans="1:11" s="90" customFormat="1" ht="13.5" hidden="1" customHeight="1" x14ac:dyDescent="0.2">
      <c r="A323" s="318"/>
      <c r="B323" s="95" t="s">
        <v>6307</v>
      </c>
      <c r="C323" s="115" t="str">
        <f>Anexo_01!$Q54</f>
        <v/>
      </c>
      <c r="D323" s="102"/>
      <c r="E323" s="103"/>
      <c r="F323" s="103"/>
      <c r="G323" s="103"/>
      <c r="H323" s="104"/>
      <c r="I323" s="96" t="str">
        <f t="shared" si="34"/>
        <v/>
      </c>
      <c r="J323" s="109"/>
      <c r="K323" s="307"/>
    </row>
    <row r="324" spans="1:11" s="90" customFormat="1" ht="13.5" hidden="1" customHeight="1" x14ac:dyDescent="0.2">
      <c r="A324" s="318"/>
      <c r="B324" s="95" t="s">
        <v>6308</v>
      </c>
      <c r="C324" s="117"/>
      <c r="D324" s="102"/>
      <c r="E324" s="103"/>
      <c r="F324" s="103"/>
      <c r="G324" s="103"/>
      <c r="H324" s="104"/>
      <c r="I324" s="96" t="str">
        <f t="shared" si="34"/>
        <v/>
      </c>
      <c r="J324" s="109"/>
      <c r="K324" s="307"/>
    </row>
    <row r="325" spans="1:11" s="90" customFormat="1" ht="13.5" hidden="1" customHeight="1" x14ac:dyDescent="0.2">
      <c r="A325" s="318"/>
      <c r="B325" s="95" t="s">
        <v>6309</v>
      </c>
      <c r="C325" s="309"/>
      <c r="D325" s="102"/>
      <c r="E325" s="103"/>
      <c r="F325" s="103"/>
      <c r="G325" s="103"/>
      <c r="H325" s="104"/>
      <c r="I325" s="96" t="str">
        <f t="shared" si="34"/>
        <v/>
      </c>
      <c r="J325" s="109"/>
      <c r="K325" s="307"/>
    </row>
    <row r="326" spans="1:11" ht="13.5" hidden="1" customHeight="1" x14ac:dyDescent="0.3">
      <c r="A326" s="319"/>
      <c r="B326" s="97" t="s">
        <v>6313</v>
      </c>
      <c r="C326" s="310"/>
      <c r="D326" s="105"/>
      <c r="E326" s="106"/>
      <c r="F326" s="106"/>
      <c r="G326" s="106"/>
      <c r="H326" s="107"/>
      <c r="I326" s="98" t="str">
        <f t="shared" si="34"/>
        <v/>
      </c>
      <c r="J326" s="110"/>
      <c r="K326" s="308"/>
    </row>
    <row r="327" spans="1:11" s="90" customFormat="1" ht="13.5" hidden="1" customHeight="1" x14ac:dyDescent="0.2">
      <c r="A327" s="317">
        <v>36</v>
      </c>
      <c r="B327" s="93" t="s">
        <v>6303</v>
      </c>
      <c r="C327" s="119">
        <f>Anexo_01!$I55</f>
        <v>0</v>
      </c>
      <c r="D327" s="99"/>
      <c r="E327" s="100"/>
      <c r="F327" s="100"/>
      <c r="G327" s="100"/>
      <c r="H327" s="101"/>
      <c r="I327" s="94" t="str">
        <f>IF(SUM(D327:H327)=0,"",SUM(D327:H327))</f>
        <v/>
      </c>
      <c r="J327" s="108"/>
      <c r="K327" s="306">
        <f>SUM(I327:I335)</f>
        <v>0</v>
      </c>
    </row>
    <row r="328" spans="1:11" s="90" customFormat="1" ht="13.5" hidden="1" customHeight="1" x14ac:dyDescent="0.2">
      <c r="A328" s="318"/>
      <c r="B328" s="95" t="s">
        <v>6304</v>
      </c>
      <c r="C328" s="115" t="str">
        <f>Anexo_01!$D55</f>
        <v/>
      </c>
      <c r="D328" s="102"/>
      <c r="E328" s="103"/>
      <c r="F328" s="103"/>
      <c r="G328" s="103"/>
      <c r="H328" s="104"/>
      <c r="I328" s="96" t="str">
        <f>IF(SUM(D328:H328)=0,"",SUM(D328:H328))</f>
        <v/>
      </c>
      <c r="J328" s="109"/>
      <c r="K328" s="307"/>
    </row>
    <row r="329" spans="1:11" s="90" customFormat="1" ht="13.5" hidden="1" customHeight="1" x14ac:dyDescent="0.2">
      <c r="A329" s="318"/>
      <c r="B329" s="95" t="s">
        <v>6310</v>
      </c>
      <c r="C329" s="115" t="str">
        <f>Anexo_01!$B55</f>
        <v/>
      </c>
      <c r="D329" s="102"/>
      <c r="E329" s="103"/>
      <c r="F329" s="103"/>
      <c r="G329" s="103"/>
      <c r="H329" s="104"/>
      <c r="I329" s="96" t="str">
        <f t="shared" ref="I329:I335" si="35">IF(SUM(D329:H329)=0,"",SUM(D329:H329))</f>
        <v/>
      </c>
      <c r="J329" s="109"/>
      <c r="K329" s="307"/>
    </row>
    <row r="330" spans="1:11" s="90" customFormat="1" ht="13.5" hidden="1" customHeight="1" x14ac:dyDescent="0.2">
      <c r="A330" s="318"/>
      <c r="B330" s="95" t="s">
        <v>6305</v>
      </c>
      <c r="C330" s="115" t="str">
        <f>CONCATENATE("10",Anexo_01!$P55)</f>
        <v>10</v>
      </c>
      <c r="D330" s="102"/>
      <c r="E330" s="103"/>
      <c r="F330" s="103"/>
      <c r="G330" s="103"/>
      <c r="H330" s="104"/>
      <c r="I330" s="96" t="str">
        <f t="shared" si="35"/>
        <v/>
      </c>
      <c r="J330" s="109"/>
      <c r="K330" s="307"/>
    </row>
    <row r="331" spans="1:11" s="90" customFormat="1" ht="13.5" hidden="1" customHeight="1" x14ac:dyDescent="0.2">
      <c r="A331" s="318"/>
      <c r="B331" s="95" t="s">
        <v>6306</v>
      </c>
      <c r="C331" s="116">
        <f>Anexo_01!$F55</f>
        <v>0</v>
      </c>
      <c r="D331" s="102"/>
      <c r="E331" s="103"/>
      <c r="F331" s="103"/>
      <c r="G331" s="103"/>
      <c r="H331" s="104"/>
      <c r="I331" s="96" t="str">
        <f t="shared" si="35"/>
        <v/>
      </c>
      <c r="J331" s="109"/>
      <c r="K331" s="307"/>
    </row>
    <row r="332" spans="1:11" s="90" customFormat="1" ht="13.5" hidden="1" customHeight="1" x14ac:dyDescent="0.2">
      <c r="A332" s="318"/>
      <c r="B332" s="95" t="s">
        <v>6307</v>
      </c>
      <c r="C332" s="115" t="str">
        <f>Anexo_01!$Q55</f>
        <v/>
      </c>
      <c r="D332" s="102"/>
      <c r="E332" s="103"/>
      <c r="F332" s="103"/>
      <c r="G332" s="103"/>
      <c r="H332" s="104"/>
      <c r="I332" s="96" t="str">
        <f t="shared" si="35"/>
        <v/>
      </c>
      <c r="J332" s="109"/>
      <c r="K332" s="307"/>
    </row>
    <row r="333" spans="1:11" s="90" customFormat="1" ht="13.5" hidden="1" customHeight="1" x14ac:dyDescent="0.2">
      <c r="A333" s="318"/>
      <c r="B333" s="95" t="s">
        <v>6308</v>
      </c>
      <c r="C333" s="117"/>
      <c r="D333" s="102"/>
      <c r="E333" s="103"/>
      <c r="F333" s="103"/>
      <c r="G333" s="103"/>
      <c r="H333" s="104"/>
      <c r="I333" s="96" t="str">
        <f t="shared" si="35"/>
        <v/>
      </c>
      <c r="J333" s="109"/>
      <c r="K333" s="307"/>
    </row>
    <row r="334" spans="1:11" s="90" customFormat="1" ht="13.5" hidden="1" customHeight="1" x14ac:dyDescent="0.2">
      <c r="A334" s="318"/>
      <c r="B334" s="95" t="s">
        <v>6309</v>
      </c>
      <c r="C334" s="309"/>
      <c r="D334" s="102"/>
      <c r="E334" s="103"/>
      <c r="F334" s="103"/>
      <c r="G334" s="103"/>
      <c r="H334" s="104"/>
      <c r="I334" s="96" t="str">
        <f t="shared" si="35"/>
        <v/>
      </c>
      <c r="J334" s="109"/>
      <c r="K334" s="307"/>
    </row>
    <row r="335" spans="1:11" ht="13.5" hidden="1" customHeight="1" x14ac:dyDescent="0.3">
      <c r="A335" s="319"/>
      <c r="B335" s="97" t="s">
        <v>6313</v>
      </c>
      <c r="C335" s="310"/>
      <c r="D335" s="105"/>
      <c r="E335" s="106"/>
      <c r="F335" s="106"/>
      <c r="G335" s="106"/>
      <c r="H335" s="107"/>
      <c r="I335" s="98" t="str">
        <f t="shared" si="35"/>
        <v/>
      </c>
      <c r="J335" s="110"/>
      <c r="K335" s="308"/>
    </row>
    <row r="336" spans="1:11" s="90" customFormat="1" ht="13.5" hidden="1" customHeight="1" x14ac:dyDescent="0.2">
      <c r="A336" s="317">
        <v>37</v>
      </c>
      <c r="B336" s="93" t="s">
        <v>6303</v>
      </c>
      <c r="C336" s="119">
        <f>Anexo_01!$I56</f>
        <v>0</v>
      </c>
      <c r="D336" s="99"/>
      <c r="E336" s="100"/>
      <c r="F336" s="100"/>
      <c r="G336" s="100"/>
      <c r="H336" s="101"/>
      <c r="I336" s="94" t="str">
        <f>IF(SUM(D336:H336)=0,"",SUM(D336:H336))</f>
        <v/>
      </c>
      <c r="J336" s="108"/>
      <c r="K336" s="306">
        <f>SUM(I336:I344)</f>
        <v>0</v>
      </c>
    </row>
    <row r="337" spans="1:11" s="90" customFormat="1" ht="13.5" hidden="1" customHeight="1" x14ac:dyDescent="0.2">
      <c r="A337" s="318"/>
      <c r="B337" s="95" t="s">
        <v>6304</v>
      </c>
      <c r="C337" s="115" t="str">
        <f>Anexo_01!$D56</f>
        <v/>
      </c>
      <c r="D337" s="102"/>
      <c r="E337" s="103"/>
      <c r="F337" s="103"/>
      <c r="G337" s="103"/>
      <c r="H337" s="104"/>
      <c r="I337" s="96" t="str">
        <f>IF(SUM(D337:H337)=0,"",SUM(D337:H337))</f>
        <v/>
      </c>
      <c r="J337" s="109"/>
      <c r="K337" s="307"/>
    </row>
    <row r="338" spans="1:11" s="90" customFormat="1" ht="13.5" hidden="1" customHeight="1" x14ac:dyDescent="0.2">
      <c r="A338" s="318"/>
      <c r="B338" s="95" t="s">
        <v>6310</v>
      </c>
      <c r="C338" s="115" t="str">
        <f>Anexo_01!$B56</f>
        <v/>
      </c>
      <c r="D338" s="102"/>
      <c r="E338" s="103"/>
      <c r="F338" s="103"/>
      <c r="G338" s="103"/>
      <c r="H338" s="104"/>
      <c r="I338" s="96" t="str">
        <f t="shared" ref="I338:I344" si="36">IF(SUM(D338:H338)=0,"",SUM(D338:H338))</f>
        <v/>
      </c>
      <c r="J338" s="109"/>
      <c r="K338" s="307"/>
    </row>
    <row r="339" spans="1:11" s="90" customFormat="1" ht="13.5" hidden="1" customHeight="1" x14ac:dyDescent="0.2">
      <c r="A339" s="318"/>
      <c r="B339" s="95" t="s">
        <v>6305</v>
      </c>
      <c r="C339" s="115" t="str">
        <f>CONCATENATE("10",Anexo_01!$P56)</f>
        <v>10</v>
      </c>
      <c r="D339" s="102"/>
      <c r="E339" s="103"/>
      <c r="F339" s="103"/>
      <c r="G339" s="103"/>
      <c r="H339" s="104"/>
      <c r="I339" s="96" t="str">
        <f t="shared" si="36"/>
        <v/>
      </c>
      <c r="J339" s="109"/>
      <c r="K339" s="307"/>
    </row>
    <row r="340" spans="1:11" s="90" customFormat="1" ht="13.5" hidden="1" customHeight="1" x14ac:dyDescent="0.2">
      <c r="A340" s="318"/>
      <c r="B340" s="95" t="s">
        <v>6306</v>
      </c>
      <c r="C340" s="116">
        <f>Anexo_01!$F56</f>
        <v>0</v>
      </c>
      <c r="D340" s="102"/>
      <c r="E340" s="103"/>
      <c r="F340" s="103"/>
      <c r="G340" s="103"/>
      <c r="H340" s="104"/>
      <c r="I340" s="96" t="str">
        <f t="shared" si="36"/>
        <v/>
      </c>
      <c r="J340" s="109"/>
      <c r="K340" s="307"/>
    </row>
    <row r="341" spans="1:11" s="90" customFormat="1" ht="13.5" hidden="1" customHeight="1" x14ac:dyDescent="0.2">
      <c r="A341" s="318"/>
      <c r="B341" s="95" t="s">
        <v>6307</v>
      </c>
      <c r="C341" s="115" t="str">
        <f>Anexo_01!$Q56</f>
        <v/>
      </c>
      <c r="D341" s="102"/>
      <c r="E341" s="103"/>
      <c r="F341" s="103"/>
      <c r="G341" s="103"/>
      <c r="H341" s="104"/>
      <c r="I341" s="96" t="str">
        <f t="shared" si="36"/>
        <v/>
      </c>
      <c r="J341" s="109"/>
      <c r="K341" s="307"/>
    </row>
    <row r="342" spans="1:11" s="90" customFormat="1" ht="13.5" hidden="1" customHeight="1" x14ac:dyDescent="0.2">
      <c r="A342" s="318"/>
      <c r="B342" s="95" t="s">
        <v>6308</v>
      </c>
      <c r="C342" s="117"/>
      <c r="D342" s="102"/>
      <c r="E342" s="103"/>
      <c r="F342" s="103"/>
      <c r="G342" s="103"/>
      <c r="H342" s="104"/>
      <c r="I342" s="96" t="str">
        <f t="shared" si="36"/>
        <v/>
      </c>
      <c r="J342" s="109"/>
      <c r="K342" s="307"/>
    </row>
    <row r="343" spans="1:11" s="90" customFormat="1" ht="13.5" hidden="1" customHeight="1" x14ac:dyDescent="0.2">
      <c r="A343" s="318"/>
      <c r="B343" s="95" t="s">
        <v>6309</v>
      </c>
      <c r="C343" s="309"/>
      <c r="D343" s="102"/>
      <c r="E343" s="103"/>
      <c r="F343" s="103"/>
      <c r="G343" s="103"/>
      <c r="H343" s="104"/>
      <c r="I343" s="96" t="str">
        <f t="shared" si="36"/>
        <v/>
      </c>
      <c r="J343" s="109"/>
      <c r="K343" s="307"/>
    </row>
    <row r="344" spans="1:11" ht="13.5" hidden="1" customHeight="1" x14ac:dyDescent="0.3">
      <c r="A344" s="319"/>
      <c r="B344" s="97" t="s">
        <v>6313</v>
      </c>
      <c r="C344" s="310"/>
      <c r="D344" s="105"/>
      <c r="E344" s="106"/>
      <c r="F344" s="106"/>
      <c r="G344" s="106"/>
      <c r="H344" s="107"/>
      <c r="I344" s="98" t="str">
        <f t="shared" si="36"/>
        <v/>
      </c>
      <c r="J344" s="110"/>
      <c r="K344" s="308"/>
    </row>
    <row r="345" spans="1:11" s="90" customFormat="1" ht="13.5" hidden="1" customHeight="1" x14ac:dyDescent="0.2">
      <c r="A345" s="317">
        <v>38</v>
      </c>
      <c r="B345" s="93" t="s">
        <v>6303</v>
      </c>
      <c r="C345" s="119">
        <f>Anexo_01!$I57</f>
        <v>0</v>
      </c>
      <c r="D345" s="99"/>
      <c r="E345" s="100"/>
      <c r="F345" s="100"/>
      <c r="G345" s="100"/>
      <c r="H345" s="101"/>
      <c r="I345" s="94" t="str">
        <f>IF(SUM(D345:H345)=0,"",SUM(D345:H345))</f>
        <v/>
      </c>
      <c r="J345" s="108"/>
      <c r="K345" s="306">
        <f>SUM(I345:I353)</f>
        <v>0</v>
      </c>
    </row>
    <row r="346" spans="1:11" s="90" customFormat="1" ht="13.5" hidden="1" customHeight="1" x14ac:dyDescent="0.2">
      <c r="A346" s="318"/>
      <c r="B346" s="95" t="s">
        <v>6304</v>
      </c>
      <c r="C346" s="115" t="str">
        <f>Anexo_01!$D57</f>
        <v/>
      </c>
      <c r="D346" s="102"/>
      <c r="E346" s="103"/>
      <c r="F346" s="103"/>
      <c r="G346" s="103"/>
      <c r="H346" s="104"/>
      <c r="I346" s="96" t="str">
        <f>IF(SUM(D346:H346)=0,"",SUM(D346:H346))</f>
        <v/>
      </c>
      <c r="J346" s="109"/>
      <c r="K346" s="307"/>
    </row>
    <row r="347" spans="1:11" s="90" customFormat="1" ht="13.5" hidden="1" customHeight="1" x14ac:dyDescent="0.2">
      <c r="A347" s="318"/>
      <c r="B347" s="95" t="s">
        <v>6310</v>
      </c>
      <c r="C347" s="115" t="str">
        <f>Anexo_01!$B57</f>
        <v/>
      </c>
      <c r="D347" s="102"/>
      <c r="E347" s="103"/>
      <c r="F347" s="103"/>
      <c r="G347" s="103"/>
      <c r="H347" s="104"/>
      <c r="I347" s="96" t="str">
        <f t="shared" ref="I347:I353" si="37">IF(SUM(D347:H347)=0,"",SUM(D347:H347))</f>
        <v/>
      </c>
      <c r="J347" s="109"/>
      <c r="K347" s="307"/>
    </row>
    <row r="348" spans="1:11" s="90" customFormat="1" ht="13.5" hidden="1" customHeight="1" x14ac:dyDescent="0.2">
      <c r="A348" s="318"/>
      <c r="B348" s="95" t="s">
        <v>6305</v>
      </c>
      <c r="C348" s="115" t="str">
        <f>CONCATENATE("10",Anexo_01!$P57)</f>
        <v>10</v>
      </c>
      <c r="D348" s="102"/>
      <c r="E348" s="103"/>
      <c r="F348" s="103"/>
      <c r="G348" s="103"/>
      <c r="H348" s="104"/>
      <c r="I348" s="96" t="str">
        <f t="shared" si="37"/>
        <v/>
      </c>
      <c r="J348" s="109"/>
      <c r="K348" s="307"/>
    </row>
    <row r="349" spans="1:11" s="90" customFormat="1" ht="13.5" hidden="1" customHeight="1" x14ac:dyDescent="0.2">
      <c r="A349" s="318"/>
      <c r="B349" s="95" t="s">
        <v>6306</v>
      </c>
      <c r="C349" s="116">
        <f>Anexo_01!$F57</f>
        <v>0</v>
      </c>
      <c r="D349" s="102"/>
      <c r="E349" s="103"/>
      <c r="F349" s="103"/>
      <c r="G349" s="103"/>
      <c r="H349" s="104"/>
      <c r="I349" s="96" t="str">
        <f t="shared" si="37"/>
        <v/>
      </c>
      <c r="J349" s="109"/>
      <c r="K349" s="307"/>
    </row>
    <row r="350" spans="1:11" s="90" customFormat="1" ht="13.5" hidden="1" customHeight="1" x14ac:dyDescent="0.2">
      <c r="A350" s="318"/>
      <c r="B350" s="95" t="s">
        <v>6307</v>
      </c>
      <c r="C350" s="115" t="str">
        <f>Anexo_01!$Q57</f>
        <v/>
      </c>
      <c r="D350" s="102"/>
      <c r="E350" s="103"/>
      <c r="F350" s="103"/>
      <c r="G350" s="103"/>
      <c r="H350" s="104"/>
      <c r="I350" s="96" t="str">
        <f t="shared" si="37"/>
        <v/>
      </c>
      <c r="J350" s="109"/>
      <c r="K350" s="307"/>
    </row>
    <row r="351" spans="1:11" s="90" customFormat="1" ht="13.5" hidden="1" customHeight="1" x14ac:dyDescent="0.2">
      <c r="A351" s="318"/>
      <c r="B351" s="95" t="s">
        <v>6308</v>
      </c>
      <c r="C351" s="117"/>
      <c r="D351" s="102"/>
      <c r="E351" s="103"/>
      <c r="F351" s="103"/>
      <c r="G351" s="103"/>
      <c r="H351" s="104"/>
      <c r="I351" s="96" t="str">
        <f t="shared" si="37"/>
        <v/>
      </c>
      <c r="J351" s="109"/>
      <c r="K351" s="307"/>
    </row>
    <row r="352" spans="1:11" s="90" customFormat="1" ht="13.5" hidden="1" customHeight="1" x14ac:dyDescent="0.2">
      <c r="A352" s="318"/>
      <c r="B352" s="95" t="s">
        <v>6309</v>
      </c>
      <c r="C352" s="309"/>
      <c r="D352" s="102"/>
      <c r="E352" s="103"/>
      <c r="F352" s="103"/>
      <c r="G352" s="103"/>
      <c r="H352" s="104"/>
      <c r="I352" s="96" t="str">
        <f t="shared" si="37"/>
        <v/>
      </c>
      <c r="J352" s="109"/>
      <c r="K352" s="307"/>
    </row>
    <row r="353" spans="1:11" ht="13.5" hidden="1" customHeight="1" x14ac:dyDescent="0.3">
      <c r="A353" s="319"/>
      <c r="B353" s="97" t="s">
        <v>6313</v>
      </c>
      <c r="C353" s="310"/>
      <c r="D353" s="105"/>
      <c r="E353" s="106"/>
      <c r="F353" s="106"/>
      <c r="G353" s="106"/>
      <c r="H353" s="107"/>
      <c r="I353" s="98" t="str">
        <f t="shared" si="37"/>
        <v/>
      </c>
      <c r="J353" s="110"/>
      <c r="K353" s="308"/>
    </row>
    <row r="354" spans="1:11" s="90" customFormat="1" ht="13.5" hidden="1" customHeight="1" x14ac:dyDescent="0.2">
      <c r="A354" s="317">
        <v>39</v>
      </c>
      <c r="B354" s="93" t="s">
        <v>6303</v>
      </c>
      <c r="C354" s="119">
        <f>Anexo_01!$I58</f>
        <v>0</v>
      </c>
      <c r="D354" s="99"/>
      <c r="E354" s="100"/>
      <c r="F354" s="100"/>
      <c r="G354" s="100"/>
      <c r="H354" s="101"/>
      <c r="I354" s="94" t="str">
        <f>IF(SUM(D354:H354)=0,"",SUM(D354:H354))</f>
        <v/>
      </c>
      <c r="J354" s="108"/>
      <c r="K354" s="306">
        <f>SUM(I354:I362)</f>
        <v>0</v>
      </c>
    </row>
    <row r="355" spans="1:11" s="90" customFormat="1" ht="13.5" hidden="1" customHeight="1" x14ac:dyDescent="0.2">
      <c r="A355" s="318"/>
      <c r="B355" s="95" t="s">
        <v>6304</v>
      </c>
      <c r="C355" s="115" t="str">
        <f>Anexo_01!$D58</f>
        <v/>
      </c>
      <c r="D355" s="102"/>
      <c r="E355" s="103"/>
      <c r="F355" s="103"/>
      <c r="G355" s="103"/>
      <c r="H355" s="104"/>
      <c r="I355" s="96" t="str">
        <f>IF(SUM(D355:H355)=0,"",SUM(D355:H355))</f>
        <v/>
      </c>
      <c r="J355" s="109"/>
      <c r="K355" s="307"/>
    </row>
    <row r="356" spans="1:11" s="90" customFormat="1" ht="13.5" hidden="1" customHeight="1" x14ac:dyDescent="0.2">
      <c r="A356" s="318"/>
      <c r="B356" s="95" t="s">
        <v>6310</v>
      </c>
      <c r="C356" s="115" t="str">
        <f>Anexo_01!$B58</f>
        <v/>
      </c>
      <c r="D356" s="102"/>
      <c r="E356" s="103"/>
      <c r="F356" s="103"/>
      <c r="G356" s="103"/>
      <c r="H356" s="104"/>
      <c r="I356" s="96" t="str">
        <f t="shared" ref="I356:I362" si="38">IF(SUM(D356:H356)=0,"",SUM(D356:H356))</f>
        <v/>
      </c>
      <c r="J356" s="109"/>
      <c r="K356" s="307"/>
    </row>
    <row r="357" spans="1:11" s="90" customFormat="1" ht="13.5" hidden="1" customHeight="1" x14ac:dyDescent="0.2">
      <c r="A357" s="318"/>
      <c r="B357" s="95" t="s">
        <v>6305</v>
      </c>
      <c r="C357" s="115" t="str">
        <f>CONCATENATE("10",Anexo_01!$P58)</f>
        <v>10</v>
      </c>
      <c r="D357" s="102"/>
      <c r="E357" s="103"/>
      <c r="F357" s="103"/>
      <c r="G357" s="103"/>
      <c r="H357" s="104"/>
      <c r="I357" s="96" t="str">
        <f t="shared" si="38"/>
        <v/>
      </c>
      <c r="J357" s="109"/>
      <c r="K357" s="307"/>
    </row>
    <row r="358" spans="1:11" s="90" customFormat="1" ht="13.5" hidden="1" customHeight="1" x14ac:dyDescent="0.2">
      <c r="A358" s="318"/>
      <c r="B358" s="95" t="s">
        <v>6306</v>
      </c>
      <c r="C358" s="116">
        <f>Anexo_01!$F58</f>
        <v>0</v>
      </c>
      <c r="D358" s="102"/>
      <c r="E358" s="103"/>
      <c r="F358" s="103"/>
      <c r="G358" s="103"/>
      <c r="H358" s="104"/>
      <c r="I358" s="96" t="str">
        <f t="shared" si="38"/>
        <v/>
      </c>
      <c r="J358" s="109"/>
      <c r="K358" s="307"/>
    </row>
    <row r="359" spans="1:11" s="90" customFormat="1" ht="13.5" hidden="1" customHeight="1" x14ac:dyDescent="0.2">
      <c r="A359" s="318"/>
      <c r="B359" s="95" t="s">
        <v>6307</v>
      </c>
      <c r="C359" s="115" t="str">
        <f>Anexo_01!$Q58</f>
        <v/>
      </c>
      <c r="D359" s="102"/>
      <c r="E359" s="103"/>
      <c r="F359" s="103"/>
      <c r="G359" s="103"/>
      <c r="H359" s="104"/>
      <c r="I359" s="96" t="str">
        <f t="shared" si="38"/>
        <v/>
      </c>
      <c r="J359" s="109"/>
      <c r="K359" s="307"/>
    </row>
    <row r="360" spans="1:11" s="90" customFormat="1" ht="13.5" hidden="1" customHeight="1" x14ac:dyDescent="0.2">
      <c r="A360" s="318"/>
      <c r="B360" s="95" t="s">
        <v>6308</v>
      </c>
      <c r="C360" s="117"/>
      <c r="D360" s="102"/>
      <c r="E360" s="103"/>
      <c r="F360" s="103"/>
      <c r="G360" s="103"/>
      <c r="H360" s="104"/>
      <c r="I360" s="96" t="str">
        <f t="shared" si="38"/>
        <v/>
      </c>
      <c r="J360" s="109"/>
      <c r="K360" s="307"/>
    </row>
    <row r="361" spans="1:11" s="90" customFormat="1" ht="13.5" hidden="1" customHeight="1" x14ac:dyDescent="0.2">
      <c r="A361" s="318"/>
      <c r="B361" s="95" t="s">
        <v>6309</v>
      </c>
      <c r="C361" s="309"/>
      <c r="D361" s="102"/>
      <c r="E361" s="103"/>
      <c r="F361" s="103"/>
      <c r="G361" s="103"/>
      <c r="H361" s="104"/>
      <c r="I361" s="96" t="str">
        <f t="shared" si="38"/>
        <v/>
      </c>
      <c r="J361" s="109"/>
      <c r="K361" s="307"/>
    </row>
    <row r="362" spans="1:11" ht="13.5" hidden="1" customHeight="1" x14ac:dyDescent="0.3">
      <c r="A362" s="319"/>
      <c r="B362" s="97" t="s">
        <v>6313</v>
      </c>
      <c r="C362" s="310"/>
      <c r="D362" s="105"/>
      <c r="E362" s="106"/>
      <c r="F362" s="106"/>
      <c r="G362" s="106"/>
      <c r="H362" s="107"/>
      <c r="I362" s="98" t="str">
        <f t="shared" si="38"/>
        <v/>
      </c>
      <c r="J362" s="110"/>
      <c r="K362" s="308"/>
    </row>
    <row r="363" spans="1:11" s="90" customFormat="1" ht="13.5" hidden="1" customHeight="1" x14ac:dyDescent="0.2">
      <c r="A363" s="317">
        <v>40</v>
      </c>
      <c r="B363" s="93" t="s">
        <v>6303</v>
      </c>
      <c r="C363" s="119">
        <f>Anexo_01!$I59</f>
        <v>0</v>
      </c>
      <c r="D363" s="99"/>
      <c r="E363" s="100"/>
      <c r="F363" s="100"/>
      <c r="G363" s="100"/>
      <c r="H363" s="101"/>
      <c r="I363" s="94" t="str">
        <f>IF(SUM(D363:H363)=0,"",SUM(D363:H363))</f>
        <v/>
      </c>
      <c r="J363" s="108"/>
      <c r="K363" s="306">
        <f>SUM(I363:I371)</f>
        <v>0</v>
      </c>
    </row>
    <row r="364" spans="1:11" s="90" customFormat="1" ht="13.5" hidden="1" customHeight="1" x14ac:dyDescent="0.2">
      <c r="A364" s="318"/>
      <c r="B364" s="95" t="s">
        <v>6304</v>
      </c>
      <c r="C364" s="115" t="str">
        <f>Anexo_01!$D59</f>
        <v/>
      </c>
      <c r="D364" s="102"/>
      <c r="E364" s="103"/>
      <c r="F364" s="103"/>
      <c r="G364" s="103"/>
      <c r="H364" s="104"/>
      <c r="I364" s="96" t="str">
        <f>IF(SUM(D364:H364)=0,"",SUM(D364:H364))</f>
        <v/>
      </c>
      <c r="J364" s="109"/>
      <c r="K364" s="307"/>
    </row>
    <row r="365" spans="1:11" s="90" customFormat="1" ht="13.5" hidden="1" customHeight="1" x14ac:dyDescent="0.2">
      <c r="A365" s="318"/>
      <c r="B365" s="95" t="s">
        <v>6310</v>
      </c>
      <c r="C365" s="115" t="str">
        <f>Anexo_01!$B59</f>
        <v/>
      </c>
      <c r="D365" s="102"/>
      <c r="E365" s="103"/>
      <c r="F365" s="103"/>
      <c r="G365" s="103"/>
      <c r="H365" s="104"/>
      <c r="I365" s="96" t="str">
        <f t="shared" ref="I365:I371" si="39">IF(SUM(D365:H365)=0,"",SUM(D365:H365))</f>
        <v/>
      </c>
      <c r="J365" s="109"/>
      <c r="K365" s="307"/>
    </row>
    <row r="366" spans="1:11" s="90" customFormat="1" ht="13.5" hidden="1" customHeight="1" x14ac:dyDescent="0.2">
      <c r="A366" s="318"/>
      <c r="B366" s="95" t="s">
        <v>6305</v>
      </c>
      <c r="C366" s="115" t="str">
        <f>CONCATENATE("10",Anexo_01!$P59)</f>
        <v>10</v>
      </c>
      <c r="D366" s="102"/>
      <c r="E366" s="103"/>
      <c r="F366" s="103"/>
      <c r="G366" s="103"/>
      <c r="H366" s="104"/>
      <c r="I366" s="96" t="str">
        <f t="shared" si="39"/>
        <v/>
      </c>
      <c r="J366" s="109"/>
      <c r="K366" s="307"/>
    </row>
    <row r="367" spans="1:11" s="90" customFormat="1" ht="13.5" hidden="1" customHeight="1" x14ac:dyDescent="0.2">
      <c r="A367" s="318"/>
      <c r="B367" s="95" t="s">
        <v>6306</v>
      </c>
      <c r="C367" s="116">
        <f>Anexo_01!$F59</f>
        <v>0</v>
      </c>
      <c r="D367" s="102"/>
      <c r="E367" s="103"/>
      <c r="F367" s="103"/>
      <c r="G367" s="103"/>
      <c r="H367" s="104"/>
      <c r="I367" s="96" t="str">
        <f t="shared" si="39"/>
        <v/>
      </c>
      <c r="J367" s="109"/>
      <c r="K367" s="307"/>
    </row>
    <row r="368" spans="1:11" s="90" customFormat="1" ht="13.5" hidden="1" customHeight="1" x14ac:dyDescent="0.2">
      <c r="A368" s="318"/>
      <c r="B368" s="95" t="s">
        <v>6307</v>
      </c>
      <c r="C368" s="115" t="str">
        <f>Anexo_01!$Q59</f>
        <v/>
      </c>
      <c r="D368" s="102"/>
      <c r="E368" s="103"/>
      <c r="F368" s="103"/>
      <c r="G368" s="103"/>
      <c r="H368" s="104"/>
      <c r="I368" s="96" t="str">
        <f t="shared" si="39"/>
        <v/>
      </c>
      <c r="J368" s="109"/>
      <c r="K368" s="307"/>
    </row>
    <row r="369" spans="1:11" s="90" customFormat="1" ht="13.5" hidden="1" customHeight="1" x14ac:dyDescent="0.2">
      <c r="A369" s="318"/>
      <c r="B369" s="95" t="s">
        <v>6308</v>
      </c>
      <c r="C369" s="117"/>
      <c r="D369" s="102"/>
      <c r="E369" s="103"/>
      <c r="F369" s="103"/>
      <c r="G369" s="103"/>
      <c r="H369" s="104"/>
      <c r="I369" s="96" t="str">
        <f t="shared" si="39"/>
        <v/>
      </c>
      <c r="J369" s="109"/>
      <c r="K369" s="307"/>
    </row>
    <row r="370" spans="1:11" s="90" customFormat="1" ht="13.5" hidden="1" customHeight="1" x14ac:dyDescent="0.2">
      <c r="A370" s="318"/>
      <c r="B370" s="95" t="s">
        <v>6309</v>
      </c>
      <c r="C370" s="309"/>
      <c r="D370" s="102"/>
      <c r="E370" s="103"/>
      <c r="F370" s="103"/>
      <c r="G370" s="103"/>
      <c r="H370" s="104"/>
      <c r="I370" s="96" t="str">
        <f t="shared" si="39"/>
        <v/>
      </c>
      <c r="J370" s="109"/>
      <c r="K370" s="307"/>
    </row>
    <row r="371" spans="1:11" ht="13.5" hidden="1" customHeight="1" x14ac:dyDescent="0.3">
      <c r="A371" s="319"/>
      <c r="B371" s="97" t="s">
        <v>6313</v>
      </c>
      <c r="C371" s="310"/>
      <c r="D371" s="105"/>
      <c r="E371" s="106"/>
      <c r="F371" s="106"/>
      <c r="G371" s="106"/>
      <c r="H371" s="107"/>
      <c r="I371" s="98" t="str">
        <f t="shared" si="39"/>
        <v/>
      </c>
      <c r="J371" s="110"/>
      <c r="K371" s="308"/>
    </row>
    <row r="372" spans="1:11" s="90" customFormat="1" ht="13.5" hidden="1" customHeight="1" x14ac:dyDescent="0.2">
      <c r="A372" s="317">
        <v>41</v>
      </c>
      <c r="B372" s="93" t="s">
        <v>6303</v>
      </c>
      <c r="C372" s="119">
        <f>Anexo_01!$I60</f>
        <v>0</v>
      </c>
      <c r="D372" s="99"/>
      <c r="E372" s="100"/>
      <c r="F372" s="100"/>
      <c r="G372" s="100"/>
      <c r="H372" s="101"/>
      <c r="I372" s="94" t="str">
        <f>IF(SUM(D372:H372)=0,"",SUM(D372:H372))</f>
        <v/>
      </c>
      <c r="J372" s="108"/>
      <c r="K372" s="306">
        <f>SUM(I372:I380)</f>
        <v>0</v>
      </c>
    </row>
    <row r="373" spans="1:11" s="90" customFormat="1" ht="13.5" hidden="1" customHeight="1" x14ac:dyDescent="0.2">
      <c r="A373" s="318"/>
      <c r="B373" s="95" t="s">
        <v>6304</v>
      </c>
      <c r="C373" s="115" t="str">
        <f>Anexo_01!$D60</f>
        <v/>
      </c>
      <c r="D373" s="102"/>
      <c r="E373" s="103"/>
      <c r="F373" s="103"/>
      <c r="G373" s="103"/>
      <c r="H373" s="104"/>
      <c r="I373" s="96" t="str">
        <f>IF(SUM(D373:H373)=0,"",SUM(D373:H373))</f>
        <v/>
      </c>
      <c r="J373" s="109"/>
      <c r="K373" s="307"/>
    </row>
    <row r="374" spans="1:11" s="90" customFormat="1" ht="13.5" hidden="1" customHeight="1" x14ac:dyDescent="0.2">
      <c r="A374" s="318"/>
      <c r="B374" s="95" t="s">
        <v>6310</v>
      </c>
      <c r="C374" s="115" t="str">
        <f>Anexo_01!$B60</f>
        <v/>
      </c>
      <c r="D374" s="102"/>
      <c r="E374" s="103"/>
      <c r="F374" s="103"/>
      <c r="G374" s="103"/>
      <c r="H374" s="104"/>
      <c r="I374" s="96" t="str">
        <f t="shared" ref="I374:I380" si="40">IF(SUM(D374:H374)=0,"",SUM(D374:H374))</f>
        <v/>
      </c>
      <c r="J374" s="109"/>
      <c r="K374" s="307"/>
    </row>
    <row r="375" spans="1:11" s="90" customFormat="1" ht="13.5" hidden="1" customHeight="1" x14ac:dyDescent="0.2">
      <c r="A375" s="318"/>
      <c r="B375" s="95" t="s">
        <v>6305</v>
      </c>
      <c r="C375" s="115" t="str">
        <f>CONCATENATE("10",Anexo_01!$P60)</f>
        <v>10</v>
      </c>
      <c r="D375" s="102"/>
      <c r="E375" s="103"/>
      <c r="F375" s="103"/>
      <c r="G375" s="103"/>
      <c r="H375" s="104"/>
      <c r="I375" s="96" t="str">
        <f t="shared" si="40"/>
        <v/>
      </c>
      <c r="J375" s="109"/>
      <c r="K375" s="307"/>
    </row>
    <row r="376" spans="1:11" s="90" customFormat="1" ht="13.5" hidden="1" customHeight="1" x14ac:dyDescent="0.2">
      <c r="A376" s="318"/>
      <c r="B376" s="95" t="s">
        <v>6306</v>
      </c>
      <c r="C376" s="116">
        <f>Anexo_01!$F60</f>
        <v>0</v>
      </c>
      <c r="D376" s="102"/>
      <c r="E376" s="103"/>
      <c r="F376" s="103"/>
      <c r="G376" s="103"/>
      <c r="H376" s="104"/>
      <c r="I376" s="96" t="str">
        <f t="shared" si="40"/>
        <v/>
      </c>
      <c r="J376" s="109"/>
      <c r="K376" s="307"/>
    </row>
    <row r="377" spans="1:11" s="90" customFormat="1" ht="13.5" hidden="1" customHeight="1" x14ac:dyDescent="0.2">
      <c r="A377" s="318"/>
      <c r="B377" s="95" t="s">
        <v>6307</v>
      </c>
      <c r="C377" s="115" t="str">
        <f>Anexo_01!$Q60</f>
        <v/>
      </c>
      <c r="D377" s="102"/>
      <c r="E377" s="103"/>
      <c r="F377" s="103"/>
      <c r="G377" s="103"/>
      <c r="H377" s="104"/>
      <c r="I377" s="96" t="str">
        <f t="shared" si="40"/>
        <v/>
      </c>
      <c r="J377" s="109"/>
      <c r="K377" s="307"/>
    </row>
    <row r="378" spans="1:11" s="90" customFormat="1" ht="13.5" hidden="1" customHeight="1" x14ac:dyDescent="0.2">
      <c r="A378" s="318"/>
      <c r="B378" s="95" t="s">
        <v>6308</v>
      </c>
      <c r="C378" s="117"/>
      <c r="D378" s="102"/>
      <c r="E378" s="103"/>
      <c r="F378" s="103"/>
      <c r="G378" s="103"/>
      <c r="H378" s="104"/>
      <c r="I378" s="96" t="str">
        <f t="shared" si="40"/>
        <v/>
      </c>
      <c r="J378" s="109"/>
      <c r="K378" s="307"/>
    </row>
    <row r="379" spans="1:11" s="90" customFormat="1" ht="13.5" hidden="1" customHeight="1" x14ac:dyDescent="0.2">
      <c r="A379" s="318"/>
      <c r="B379" s="95" t="s">
        <v>6309</v>
      </c>
      <c r="C379" s="309"/>
      <c r="D379" s="102"/>
      <c r="E379" s="103"/>
      <c r="F379" s="103"/>
      <c r="G379" s="103"/>
      <c r="H379" s="104"/>
      <c r="I379" s="96" t="str">
        <f t="shared" si="40"/>
        <v/>
      </c>
      <c r="J379" s="109"/>
      <c r="K379" s="307"/>
    </row>
    <row r="380" spans="1:11" ht="13.5" hidden="1" customHeight="1" x14ac:dyDescent="0.3">
      <c r="A380" s="319"/>
      <c r="B380" s="97" t="s">
        <v>6313</v>
      </c>
      <c r="C380" s="310"/>
      <c r="D380" s="105"/>
      <c r="E380" s="106"/>
      <c r="F380" s="106"/>
      <c r="G380" s="106"/>
      <c r="H380" s="107"/>
      <c r="I380" s="98" t="str">
        <f t="shared" si="40"/>
        <v/>
      </c>
      <c r="J380" s="110"/>
      <c r="K380" s="308"/>
    </row>
    <row r="381" spans="1:11" s="90" customFormat="1" ht="13.5" hidden="1" customHeight="1" x14ac:dyDescent="0.2">
      <c r="A381" s="317">
        <v>42</v>
      </c>
      <c r="B381" s="93" t="s">
        <v>6303</v>
      </c>
      <c r="C381" s="119">
        <f>Anexo_01!$I61</f>
        <v>0</v>
      </c>
      <c r="D381" s="99"/>
      <c r="E381" s="100"/>
      <c r="F381" s="100"/>
      <c r="G381" s="100"/>
      <c r="H381" s="101"/>
      <c r="I381" s="94" t="str">
        <f>IF(SUM(D381:H381)=0,"",SUM(D381:H381))</f>
        <v/>
      </c>
      <c r="J381" s="108"/>
      <c r="K381" s="306">
        <f>SUM(I381:I389)</f>
        <v>0</v>
      </c>
    </row>
    <row r="382" spans="1:11" s="90" customFormat="1" ht="13.5" hidden="1" customHeight="1" x14ac:dyDescent="0.2">
      <c r="A382" s="318"/>
      <c r="B382" s="95" t="s">
        <v>6304</v>
      </c>
      <c r="C382" s="115" t="str">
        <f>Anexo_01!$D61</f>
        <v/>
      </c>
      <c r="D382" s="102"/>
      <c r="E382" s="103"/>
      <c r="F382" s="103"/>
      <c r="G382" s="103"/>
      <c r="H382" s="104"/>
      <c r="I382" s="96" t="str">
        <f>IF(SUM(D382:H382)=0,"",SUM(D382:H382))</f>
        <v/>
      </c>
      <c r="J382" s="109"/>
      <c r="K382" s="307"/>
    </row>
    <row r="383" spans="1:11" s="90" customFormat="1" ht="13.5" hidden="1" customHeight="1" x14ac:dyDescent="0.2">
      <c r="A383" s="318"/>
      <c r="B383" s="95" t="s">
        <v>6310</v>
      </c>
      <c r="C383" s="115" t="str">
        <f>Anexo_01!$B61</f>
        <v/>
      </c>
      <c r="D383" s="102"/>
      <c r="E383" s="103"/>
      <c r="F383" s="103"/>
      <c r="G383" s="103"/>
      <c r="H383" s="104"/>
      <c r="I383" s="96" t="str">
        <f t="shared" ref="I383:I389" si="41">IF(SUM(D383:H383)=0,"",SUM(D383:H383))</f>
        <v/>
      </c>
      <c r="J383" s="109"/>
      <c r="K383" s="307"/>
    </row>
    <row r="384" spans="1:11" s="90" customFormat="1" ht="13.5" hidden="1" customHeight="1" x14ac:dyDescent="0.2">
      <c r="A384" s="318"/>
      <c r="B384" s="95" t="s">
        <v>6305</v>
      </c>
      <c r="C384" s="115" t="str">
        <f>CONCATENATE("10",Anexo_01!$P61)</f>
        <v>10</v>
      </c>
      <c r="D384" s="102"/>
      <c r="E384" s="103"/>
      <c r="F384" s="103"/>
      <c r="G384" s="103"/>
      <c r="H384" s="104"/>
      <c r="I384" s="96" t="str">
        <f t="shared" si="41"/>
        <v/>
      </c>
      <c r="J384" s="109"/>
      <c r="K384" s="307"/>
    </row>
    <row r="385" spans="1:11" s="90" customFormat="1" ht="13.5" hidden="1" customHeight="1" x14ac:dyDescent="0.2">
      <c r="A385" s="318"/>
      <c r="B385" s="95" t="s">
        <v>6306</v>
      </c>
      <c r="C385" s="116">
        <f>Anexo_01!$F61</f>
        <v>0</v>
      </c>
      <c r="D385" s="102"/>
      <c r="E385" s="103"/>
      <c r="F385" s="103"/>
      <c r="G385" s="103"/>
      <c r="H385" s="104"/>
      <c r="I385" s="96" t="str">
        <f t="shared" si="41"/>
        <v/>
      </c>
      <c r="J385" s="109"/>
      <c r="K385" s="307"/>
    </row>
    <row r="386" spans="1:11" s="90" customFormat="1" ht="13.5" hidden="1" customHeight="1" x14ac:dyDescent="0.2">
      <c r="A386" s="318"/>
      <c r="B386" s="95" t="s">
        <v>6307</v>
      </c>
      <c r="C386" s="115" t="str">
        <f>Anexo_01!$Q61</f>
        <v/>
      </c>
      <c r="D386" s="102"/>
      <c r="E386" s="103"/>
      <c r="F386" s="103"/>
      <c r="G386" s="103"/>
      <c r="H386" s="104"/>
      <c r="I386" s="96" t="str">
        <f t="shared" si="41"/>
        <v/>
      </c>
      <c r="J386" s="109"/>
      <c r="K386" s="307"/>
    </row>
    <row r="387" spans="1:11" s="90" customFormat="1" ht="13.5" hidden="1" customHeight="1" x14ac:dyDescent="0.2">
      <c r="A387" s="318"/>
      <c r="B387" s="95" t="s">
        <v>6308</v>
      </c>
      <c r="C387" s="117"/>
      <c r="D387" s="102"/>
      <c r="E387" s="103"/>
      <c r="F387" s="103"/>
      <c r="G387" s="103"/>
      <c r="H387" s="104"/>
      <c r="I387" s="96" t="str">
        <f t="shared" si="41"/>
        <v/>
      </c>
      <c r="J387" s="109"/>
      <c r="K387" s="307"/>
    </row>
    <row r="388" spans="1:11" s="90" customFormat="1" ht="13.5" hidden="1" customHeight="1" x14ac:dyDescent="0.2">
      <c r="A388" s="318"/>
      <c r="B388" s="95" t="s">
        <v>6309</v>
      </c>
      <c r="C388" s="309"/>
      <c r="D388" s="102"/>
      <c r="E388" s="103"/>
      <c r="F388" s="103"/>
      <c r="G388" s="103"/>
      <c r="H388" s="104"/>
      <c r="I388" s="96" t="str">
        <f t="shared" si="41"/>
        <v/>
      </c>
      <c r="J388" s="109"/>
      <c r="K388" s="307"/>
    </row>
    <row r="389" spans="1:11" ht="13.5" hidden="1" customHeight="1" x14ac:dyDescent="0.3">
      <c r="A389" s="319"/>
      <c r="B389" s="97" t="s">
        <v>6313</v>
      </c>
      <c r="C389" s="310"/>
      <c r="D389" s="105"/>
      <c r="E389" s="106"/>
      <c r="F389" s="106"/>
      <c r="G389" s="106"/>
      <c r="H389" s="107"/>
      <c r="I389" s="98" t="str">
        <f t="shared" si="41"/>
        <v/>
      </c>
      <c r="J389" s="110"/>
      <c r="K389" s="308"/>
    </row>
    <row r="390" spans="1:11" s="90" customFormat="1" ht="13.5" hidden="1" customHeight="1" x14ac:dyDescent="0.2">
      <c r="A390" s="317">
        <v>43</v>
      </c>
      <c r="B390" s="93" t="s">
        <v>6303</v>
      </c>
      <c r="C390" s="119">
        <f>Anexo_01!$I62</f>
        <v>0</v>
      </c>
      <c r="D390" s="99"/>
      <c r="E390" s="100"/>
      <c r="F390" s="100"/>
      <c r="G390" s="100"/>
      <c r="H390" s="101"/>
      <c r="I390" s="94" t="str">
        <f>IF(SUM(D390:H390)=0,"",SUM(D390:H390))</f>
        <v/>
      </c>
      <c r="J390" s="108"/>
      <c r="K390" s="306">
        <f>SUM(I390:I398)</f>
        <v>0</v>
      </c>
    </row>
    <row r="391" spans="1:11" s="90" customFormat="1" ht="13.5" hidden="1" customHeight="1" x14ac:dyDescent="0.2">
      <c r="A391" s="318"/>
      <c r="B391" s="95" t="s">
        <v>6304</v>
      </c>
      <c r="C391" s="115" t="str">
        <f>Anexo_01!$D62</f>
        <v/>
      </c>
      <c r="D391" s="102"/>
      <c r="E391" s="103"/>
      <c r="F391" s="103"/>
      <c r="G391" s="103"/>
      <c r="H391" s="104"/>
      <c r="I391" s="96" t="str">
        <f>IF(SUM(D391:H391)=0,"",SUM(D391:H391))</f>
        <v/>
      </c>
      <c r="J391" s="109"/>
      <c r="K391" s="307"/>
    </row>
    <row r="392" spans="1:11" s="90" customFormat="1" ht="13.5" hidden="1" customHeight="1" x14ac:dyDescent="0.2">
      <c r="A392" s="318"/>
      <c r="B392" s="95" t="s">
        <v>6310</v>
      </c>
      <c r="C392" s="115" t="str">
        <f>Anexo_01!$B62</f>
        <v/>
      </c>
      <c r="D392" s="102"/>
      <c r="E392" s="103"/>
      <c r="F392" s="103"/>
      <c r="G392" s="103"/>
      <c r="H392" s="104"/>
      <c r="I392" s="96" t="str">
        <f t="shared" ref="I392:I398" si="42">IF(SUM(D392:H392)=0,"",SUM(D392:H392))</f>
        <v/>
      </c>
      <c r="J392" s="109"/>
      <c r="K392" s="307"/>
    </row>
    <row r="393" spans="1:11" s="90" customFormat="1" ht="13.5" hidden="1" customHeight="1" x14ac:dyDescent="0.2">
      <c r="A393" s="318"/>
      <c r="B393" s="95" t="s">
        <v>6305</v>
      </c>
      <c r="C393" s="115" t="str">
        <f>CONCATENATE("10",Anexo_01!$P62)</f>
        <v>10</v>
      </c>
      <c r="D393" s="102"/>
      <c r="E393" s="103"/>
      <c r="F393" s="103"/>
      <c r="G393" s="103"/>
      <c r="H393" s="104"/>
      <c r="I393" s="96" t="str">
        <f t="shared" si="42"/>
        <v/>
      </c>
      <c r="J393" s="109"/>
      <c r="K393" s="307"/>
    </row>
    <row r="394" spans="1:11" s="90" customFormat="1" ht="13.5" hidden="1" customHeight="1" x14ac:dyDescent="0.2">
      <c r="A394" s="318"/>
      <c r="B394" s="95" t="s">
        <v>6306</v>
      </c>
      <c r="C394" s="116">
        <f>Anexo_01!$F62</f>
        <v>0</v>
      </c>
      <c r="D394" s="102"/>
      <c r="E394" s="103"/>
      <c r="F394" s="103"/>
      <c r="G394" s="103"/>
      <c r="H394" s="104"/>
      <c r="I394" s="96" t="str">
        <f t="shared" si="42"/>
        <v/>
      </c>
      <c r="J394" s="109"/>
      <c r="K394" s="307"/>
    </row>
    <row r="395" spans="1:11" s="90" customFormat="1" ht="13.5" hidden="1" customHeight="1" x14ac:dyDescent="0.2">
      <c r="A395" s="318"/>
      <c r="B395" s="95" t="s">
        <v>6307</v>
      </c>
      <c r="C395" s="115" t="str">
        <f>Anexo_01!$Q62</f>
        <v/>
      </c>
      <c r="D395" s="102"/>
      <c r="E395" s="103"/>
      <c r="F395" s="103"/>
      <c r="G395" s="103"/>
      <c r="H395" s="104"/>
      <c r="I395" s="96" t="str">
        <f t="shared" si="42"/>
        <v/>
      </c>
      <c r="J395" s="109"/>
      <c r="K395" s="307"/>
    </row>
    <row r="396" spans="1:11" s="90" customFormat="1" ht="13.5" hidden="1" customHeight="1" x14ac:dyDescent="0.2">
      <c r="A396" s="318"/>
      <c r="B396" s="95" t="s">
        <v>6308</v>
      </c>
      <c r="C396" s="117"/>
      <c r="D396" s="102"/>
      <c r="E396" s="103"/>
      <c r="F396" s="103"/>
      <c r="G396" s="103"/>
      <c r="H396" s="104"/>
      <c r="I396" s="96" t="str">
        <f t="shared" si="42"/>
        <v/>
      </c>
      <c r="J396" s="109"/>
      <c r="K396" s="307"/>
    </row>
    <row r="397" spans="1:11" s="90" customFormat="1" ht="13.5" hidden="1" customHeight="1" x14ac:dyDescent="0.2">
      <c r="A397" s="318"/>
      <c r="B397" s="95" t="s">
        <v>6309</v>
      </c>
      <c r="C397" s="309"/>
      <c r="D397" s="102"/>
      <c r="E397" s="103"/>
      <c r="F397" s="103"/>
      <c r="G397" s="103"/>
      <c r="H397" s="104"/>
      <c r="I397" s="96" t="str">
        <f t="shared" si="42"/>
        <v/>
      </c>
      <c r="J397" s="109"/>
      <c r="K397" s="307"/>
    </row>
    <row r="398" spans="1:11" ht="13.5" hidden="1" customHeight="1" x14ac:dyDescent="0.3">
      <c r="A398" s="319"/>
      <c r="B398" s="97" t="s">
        <v>6313</v>
      </c>
      <c r="C398" s="310"/>
      <c r="D398" s="105"/>
      <c r="E398" s="106"/>
      <c r="F398" s="106"/>
      <c r="G398" s="106"/>
      <c r="H398" s="107"/>
      <c r="I398" s="98" t="str">
        <f t="shared" si="42"/>
        <v/>
      </c>
      <c r="J398" s="110"/>
      <c r="K398" s="308"/>
    </row>
    <row r="399" spans="1:11" s="90" customFormat="1" ht="13.5" hidden="1" customHeight="1" x14ac:dyDescent="0.2">
      <c r="A399" s="317">
        <v>44</v>
      </c>
      <c r="B399" s="93" t="s">
        <v>6303</v>
      </c>
      <c r="C399" s="119">
        <f>Anexo_01!$I63</f>
        <v>0</v>
      </c>
      <c r="D399" s="99"/>
      <c r="E399" s="100"/>
      <c r="F399" s="100"/>
      <c r="G399" s="100"/>
      <c r="H399" s="101"/>
      <c r="I399" s="94" t="str">
        <f>IF(SUM(D399:H399)=0,"",SUM(D399:H399))</f>
        <v/>
      </c>
      <c r="J399" s="108"/>
      <c r="K399" s="306">
        <f>SUM(I399:I407)</f>
        <v>0</v>
      </c>
    </row>
    <row r="400" spans="1:11" s="90" customFormat="1" ht="13.5" hidden="1" customHeight="1" x14ac:dyDescent="0.2">
      <c r="A400" s="318"/>
      <c r="B400" s="95" t="s">
        <v>6304</v>
      </c>
      <c r="C400" s="115" t="str">
        <f>Anexo_01!$D63</f>
        <v/>
      </c>
      <c r="D400" s="102"/>
      <c r="E400" s="103"/>
      <c r="F400" s="103"/>
      <c r="G400" s="103"/>
      <c r="H400" s="104"/>
      <c r="I400" s="96" t="str">
        <f>IF(SUM(D400:H400)=0,"",SUM(D400:H400))</f>
        <v/>
      </c>
      <c r="J400" s="109"/>
      <c r="K400" s="307"/>
    </row>
    <row r="401" spans="1:11" s="90" customFormat="1" ht="13.5" hidden="1" customHeight="1" x14ac:dyDescent="0.2">
      <c r="A401" s="318"/>
      <c r="B401" s="95" t="s">
        <v>6310</v>
      </c>
      <c r="C401" s="115" t="str">
        <f>Anexo_01!$B63</f>
        <v/>
      </c>
      <c r="D401" s="102"/>
      <c r="E401" s="103"/>
      <c r="F401" s="103"/>
      <c r="G401" s="103"/>
      <c r="H401" s="104"/>
      <c r="I401" s="96" t="str">
        <f t="shared" ref="I401:I407" si="43">IF(SUM(D401:H401)=0,"",SUM(D401:H401))</f>
        <v/>
      </c>
      <c r="J401" s="109"/>
      <c r="K401" s="307"/>
    </row>
    <row r="402" spans="1:11" s="90" customFormat="1" ht="13.5" hidden="1" customHeight="1" x14ac:dyDescent="0.2">
      <c r="A402" s="318"/>
      <c r="B402" s="95" t="s">
        <v>6305</v>
      </c>
      <c r="C402" s="115" t="str">
        <f>CONCATENATE("10",Anexo_01!$P63)</f>
        <v>10</v>
      </c>
      <c r="D402" s="102"/>
      <c r="E402" s="103"/>
      <c r="F402" s="103"/>
      <c r="G402" s="103"/>
      <c r="H402" s="104"/>
      <c r="I402" s="96" t="str">
        <f t="shared" si="43"/>
        <v/>
      </c>
      <c r="J402" s="109"/>
      <c r="K402" s="307"/>
    </row>
    <row r="403" spans="1:11" s="90" customFormat="1" ht="13.5" hidden="1" customHeight="1" x14ac:dyDescent="0.2">
      <c r="A403" s="318"/>
      <c r="B403" s="95" t="s">
        <v>6306</v>
      </c>
      <c r="C403" s="116">
        <f>Anexo_01!$F63</f>
        <v>0</v>
      </c>
      <c r="D403" s="102"/>
      <c r="E403" s="103"/>
      <c r="F403" s="103"/>
      <c r="G403" s="103"/>
      <c r="H403" s="104"/>
      <c r="I403" s="96" t="str">
        <f t="shared" si="43"/>
        <v/>
      </c>
      <c r="J403" s="109"/>
      <c r="K403" s="307"/>
    </row>
    <row r="404" spans="1:11" s="90" customFormat="1" ht="13.5" hidden="1" customHeight="1" x14ac:dyDescent="0.2">
      <c r="A404" s="318"/>
      <c r="B404" s="95" t="s">
        <v>6307</v>
      </c>
      <c r="C404" s="115" t="str">
        <f>Anexo_01!$Q63</f>
        <v/>
      </c>
      <c r="D404" s="102"/>
      <c r="E404" s="103"/>
      <c r="F404" s="103"/>
      <c r="G404" s="103"/>
      <c r="H404" s="104"/>
      <c r="I404" s="96" t="str">
        <f t="shared" si="43"/>
        <v/>
      </c>
      <c r="J404" s="109"/>
      <c r="K404" s="307"/>
    </row>
    <row r="405" spans="1:11" s="90" customFormat="1" ht="13.5" hidden="1" customHeight="1" x14ac:dyDescent="0.2">
      <c r="A405" s="318"/>
      <c r="B405" s="95" t="s">
        <v>6308</v>
      </c>
      <c r="C405" s="117"/>
      <c r="D405" s="102"/>
      <c r="E405" s="103"/>
      <c r="F405" s="103"/>
      <c r="G405" s="103"/>
      <c r="H405" s="104"/>
      <c r="I405" s="96" t="str">
        <f t="shared" si="43"/>
        <v/>
      </c>
      <c r="J405" s="109"/>
      <c r="K405" s="307"/>
    </row>
    <row r="406" spans="1:11" s="90" customFormat="1" ht="13.5" hidden="1" customHeight="1" x14ac:dyDescent="0.2">
      <c r="A406" s="318"/>
      <c r="B406" s="95" t="s">
        <v>6309</v>
      </c>
      <c r="C406" s="309"/>
      <c r="D406" s="102"/>
      <c r="E406" s="103"/>
      <c r="F406" s="103"/>
      <c r="G406" s="103"/>
      <c r="H406" s="104"/>
      <c r="I406" s="96" t="str">
        <f t="shared" si="43"/>
        <v/>
      </c>
      <c r="J406" s="109"/>
      <c r="K406" s="307"/>
    </row>
    <row r="407" spans="1:11" ht="13.5" hidden="1" customHeight="1" x14ac:dyDescent="0.3">
      <c r="A407" s="319"/>
      <c r="B407" s="97" t="s">
        <v>6313</v>
      </c>
      <c r="C407" s="310"/>
      <c r="D407" s="105"/>
      <c r="E407" s="106"/>
      <c r="F407" s="106"/>
      <c r="G407" s="106"/>
      <c r="H407" s="107"/>
      <c r="I407" s="98" t="str">
        <f t="shared" si="43"/>
        <v/>
      </c>
      <c r="J407" s="110"/>
      <c r="K407" s="308"/>
    </row>
    <row r="408" spans="1:11" s="90" customFormat="1" ht="13.5" hidden="1" customHeight="1" x14ac:dyDescent="0.2">
      <c r="A408" s="317">
        <v>45</v>
      </c>
      <c r="B408" s="93" t="s">
        <v>6303</v>
      </c>
      <c r="C408" s="119">
        <f>Anexo_01!$I64</f>
        <v>0</v>
      </c>
      <c r="D408" s="99"/>
      <c r="E408" s="100"/>
      <c r="F408" s="100"/>
      <c r="G408" s="100"/>
      <c r="H408" s="101"/>
      <c r="I408" s="94" t="str">
        <f>IF(SUM(D408:H408)=0,"",SUM(D408:H408))</f>
        <v/>
      </c>
      <c r="J408" s="108"/>
      <c r="K408" s="306">
        <f>SUM(I408:I416)</f>
        <v>0</v>
      </c>
    </row>
    <row r="409" spans="1:11" s="90" customFormat="1" ht="13.5" hidden="1" customHeight="1" x14ac:dyDescent="0.2">
      <c r="A409" s="318"/>
      <c r="B409" s="95" t="s">
        <v>6304</v>
      </c>
      <c r="C409" s="115" t="str">
        <f>Anexo_01!$D64</f>
        <v/>
      </c>
      <c r="D409" s="102"/>
      <c r="E409" s="103"/>
      <c r="F409" s="103"/>
      <c r="G409" s="103"/>
      <c r="H409" s="104"/>
      <c r="I409" s="96" t="str">
        <f>IF(SUM(D409:H409)=0,"",SUM(D409:H409))</f>
        <v/>
      </c>
      <c r="J409" s="109"/>
      <c r="K409" s="307"/>
    </row>
    <row r="410" spans="1:11" s="90" customFormat="1" ht="13.5" hidden="1" customHeight="1" x14ac:dyDescent="0.2">
      <c r="A410" s="318"/>
      <c r="B410" s="95" t="s">
        <v>6310</v>
      </c>
      <c r="C410" s="115" t="str">
        <f>Anexo_01!$B64</f>
        <v/>
      </c>
      <c r="D410" s="102"/>
      <c r="E410" s="103"/>
      <c r="F410" s="103"/>
      <c r="G410" s="103"/>
      <c r="H410" s="104"/>
      <c r="I410" s="96" t="str">
        <f t="shared" ref="I410:I416" si="44">IF(SUM(D410:H410)=0,"",SUM(D410:H410))</f>
        <v/>
      </c>
      <c r="J410" s="109"/>
      <c r="K410" s="307"/>
    </row>
    <row r="411" spans="1:11" s="90" customFormat="1" ht="13.5" hidden="1" customHeight="1" x14ac:dyDescent="0.2">
      <c r="A411" s="318"/>
      <c r="B411" s="95" t="s">
        <v>6305</v>
      </c>
      <c r="C411" s="115" t="str">
        <f>CONCATENATE("10",Anexo_01!$P64)</f>
        <v>10</v>
      </c>
      <c r="D411" s="102"/>
      <c r="E411" s="103"/>
      <c r="F411" s="103"/>
      <c r="G411" s="103"/>
      <c r="H411" s="104"/>
      <c r="I411" s="96" t="str">
        <f t="shared" si="44"/>
        <v/>
      </c>
      <c r="J411" s="109"/>
      <c r="K411" s="307"/>
    </row>
    <row r="412" spans="1:11" s="90" customFormat="1" ht="13.5" hidden="1" customHeight="1" x14ac:dyDescent="0.2">
      <c r="A412" s="318"/>
      <c r="B412" s="95" t="s">
        <v>6306</v>
      </c>
      <c r="C412" s="116">
        <f>Anexo_01!$F64</f>
        <v>0</v>
      </c>
      <c r="D412" s="102"/>
      <c r="E412" s="103"/>
      <c r="F412" s="103"/>
      <c r="G412" s="103"/>
      <c r="H412" s="104"/>
      <c r="I412" s="96" t="str">
        <f t="shared" si="44"/>
        <v/>
      </c>
      <c r="J412" s="109"/>
      <c r="K412" s="307"/>
    </row>
    <row r="413" spans="1:11" s="90" customFormat="1" ht="13.5" hidden="1" customHeight="1" x14ac:dyDescent="0.2">
      <c r="A413" s="318"/>
      <c r="B413" s="95" t="s">
        <v>6307</v>
      </c>
      <c r="C413" s="115" t="str">
        <f>Anexo_01!$Q64</f>
        <v/>
      </c>
      <c r="D413" s="102"/>
      <c r="E413" s="103"/>
      <c r="F413" s="103"/>
      <c r="G413" s="103"/>
      <c r="H413" s="104"/>
      <c r="I413" s="96" t="str">
        <f t="shared" si="44"/>
        <v/>
      </c>
      <c r="J413" s="109"/>
      <c r="K413" s="307"/>
    </row>
    <row r="414" spans="1:11" s="90" customFormat="1" ht="13.5" hidden="1" customHeight="1" x14ac:dyDescent="0.2">
      <c r="A414" s="318"/>
      <c r="B414" s="95" t="s">
        <v>6308</v>
      </c>
      <c r="C414" s="117"/>
      <c r="D414" s="102"/>
      <c r="E414" s="103"/>
      <c r="F414" s="103"/>
      <c r="G414" s="103"/>
      <c r="H414" s="104"/>
      <c r="I414" s="96" t="str">
        <f t="shared" si="44"/>
        <v/>
      </c>
      <c r="J414" s="109"/>
      <c r="K414" s="307"/>
    </row>
    <row r="415" spans="1:11" s="90" customFormat="1" ht="13.5" hidden="1" customHeight="1" x14ac:dyDescent="0.2">
      <c r="A415" s="318"/>
      <c r="B415" s="95" t="s">
        <v>6309</v>
      </c>
      <c r="C415" s="309"/>
      <c r="D415" s="102"/>
      <c r="E415" s="103"/>
      <c r="F415" s="103"/>
      <c r="G415" s="103"/>
      <c r="H415" s="104"/>
      <c r="I415" s="96" t="str">
        <f t="shared" si="44"/>
        <v/>
      </c>
      <c r="J415" s="109"/>
      <c r="K415" s="307"/>
    </row>
    <row r="416" spans="1:11" ht="13.5" hidden="1" customHeight="1" x14ac:dyDescent="0.3">
      <c r="A416" s="319"/>
      <c r="B416" s="97" t="s">
        <v>6313</v>
      </c>
      <c r="C416" s="310"/>
      <c r="D416" s="105"/>
      <c r="E416" s="106"/>
      <c r="F416" s="106"/>
      <c r="G416" s="106"/>
      <c r="H416" s="107"/>
      <c r="I416" s="98" t="str">
        <f t="shared" si="44"/>
        <v/>
      </c>
      <c r="J416" s="110"/>
      <c r="K416" s="308"/>
    </row>
    <row r="417" spans="1:11" s="90" customFormat="1" ht="13.5" hidden="1" customHeight="1" x14ac:dyDescent="0.2">
      <c r="A417" s="317">
        <v>46</v>
      </c>
      <c r="B417" s="93" t="s">
        <v>6303</v>
      </c>
      <c r="C417" s="119">
        <f>Anexo_01!$I65</f>
        <v>0</v>
      </c>
      <c r="D417" s="99"/>
      <c r="E417" s="100"/>
      <c r="F417" s="100"/>
      <c r="G417" s="100"/>
      <c r="H417" s="101"/>
      <c r="I417" s="94" t="str">
        <f>IF(SUM(D417:H417)=0,"",SUM(D417:H417))</f>
        <v/>
      </c>
      <c r="J417" s="108"/>
      <c r="K417" s="306">
        <f>SUM(I417:I425)</f>
        <v>0</v>
      </c>
    </row>
    <row r="418" spans="1:11" s="90" customFormat="1" ht="13.5" hidden="1" customHeight="1" x14ac:dyDescent="0.2">
      <c r="A418" s="318"/>
      <c r="B418" s="95" t="s">
        <v>6304</v>
      </c>
      <c r="C418" s="115" t="str">
        <f>Anexo_01!$D65</f>
        <v/>
      </c>
      <c r="D418" s="102"/>
      <c r="E418" s="103"/>
      <c r="F418" s="103"/>
      <c r="G418" s="103"/>
      <c r="H418" s="104"/>
      <c r="I418" s="96" t="str">
        <f>IF(SUM(D418:H418)=0,"",SUM(D418:H418))</f>
        <v/>
      </c>
      <c r="J418" s="109"/>
      <c r="K418" s="307"/>
    </row>
    <row r="419" spans="1:11" s="90" customFormat="1" ht="13.5" hidden="1" customHeight="1" x14ac:dyDescent="0.2">
      <c r="A419" s="318"/>
      <c r="B419" s="95" t="s">
        <v>6310</v>
      </c>
      <c r="C419" s="115" t="str">
        <f>Anexo_01!$B65</f>
        <v/>
      </c>
      <c r="D419" s="102"/>
      <c r="E419" s="103"/>
      <c r="F419" s="103"/>
      <c r="G419" s="103"/>
      <c r="H419" s="104"/>
      <c r="I419" s="96" t="str">
        <f t="shared" ref="I419:I425" si="45">IF(SUM(D419:H419)=0,"",SUM(D419:H419))</f>
        <v/>
      </c>
      <c r="J419" s="109"/>
      <c r="K419" s="307"/>
    </row>
    <row r="420" spans="1:11" s="90" customFormat="1" ht="13.5" hidden="1" customHeight="1" x14ac:dyDescent="0.2">
      <c r="A420" s="318"/>
      <c r="B420" s="95" t="s">
        <v>6305</v>
      </c>
      <c r="C420" s="115" t="str">
        <f>CONCATENATE("10",Anexo_01!$P65)</f>
        <v>10</v>
      </c>
      <c r="D420" s="102"/>
      <c r="E420" s="103"/>
      <c r="F420" s="103"/>
      <c r="G420" s="103"/>
      <c r="H420" s="104"/>
      <c r="I420" s="96" t="str">
        <f t="shared" si="45"/>
        <v/>
      </c>
      <c r="J420" s="109"/>
      <c r="K420" s="307"/>
    </row>
    <row r="421" spans="1:11" s="90" customFormat="1" ht="13.5" hidden="1" customHeight="1" x14ac:dyDescent="0.2">
      <c r="A421" s="318"/>
      <c r="B421" s="95" t="s">
        <v>6306</v>
      </c>
      <c r="C421" s="116">
        <f>Anexo_01!$F65</f>
        <v>0</v>
      </c>
      <c r="D421" s="102"/>
      <c r="E421" s="103"/>
      <c r="F421" s="103"/>
      <c r="G421" s="103"/>
      <c r="H421" s="104"/>
      <c r="I421" s="96" t="str">
        <f t="shared" si="45"/>
        <v/>
      </c>
      <c r="J421" s="109"/>
      <c r="K421" s="307"/>
    </row>
    <row r="422" spans="1:11" s="90" customFormat="1" ht="13.5" hidden="1" customHeight="1" x14ac:dyDescent="0.2">
      <c r="A422" s="318"/>
      <c r="B422" s="95" t="s">
        <v>6307</v>
      </c>
      <c r="C422" s="115" t="str">
        <f>Anexo_01!$Q65</f>
        <v/>
      </c>
      <c r="D422" s="102"/>
      <c r="E422" s="103"/>
      <c r="F422" s="103"/>
      <c r="G422" s="103"/>
      <c r="H422" s="104"/>
      <c r="I422" s="96" t="str">
        <f t="shared" si="45"/>
        <v/>
      </c>
      <c r="J422" s="109"/>
      <c r="K422" s="307"/>
    </row>
    <row r="423" spans="1:11" s="90" customFormat="1" ht="13.5" hidden="1" customHeight="1" x14ac:dyDescent="0.2">
      <c r="A423" s="318"/>
      <c r="B423" s="95" t="s">
        <v>6308</v>
      </c>
      <c r="C423" s="117"/>
      <c r="D423" s="102"/>
      <c r="E423" s="103"/>
      <c r="F423" s="103"/>
      <c r="G423" s="103"/>
      <c r="H423" s="104"/>
      <c r="I423" s="96" t="str">
        <f t="shared" si="45"/>
        <v/>
      </c>
      <c r="J423" s="109"/>
      <c r="K423" s="307"/>
    </row>
    <row r="424" spans="1:11" s="90" customFormat="1" ht="13.5" hidden="1" customHeight="1" x14ac:dyDescent="0.2">
      <c r="A424" s="318"/>
      <c r="B424" s="95" t="s">
        <v>6309</v>
      </c>
      <c r="C424" s="309"/>
      <c r="D424" s="102"/>
      <c r="E424" s="103"/>
      <c r="F424" s="103"/>
      <c r="G424" s="103"/>
      <c r="H424" s="104"/>
      <c r="I424" s="96" t="str">
        <f t="shared" si="45"/>
        <v/>
      </c>
      <c r="J424" s="109"/>
      <c r="K424" s="307"/>
    </row>
    <row r="425" spans="1:11" ht="13.5" hidden="1" customHeight="1" x14ac:dyDescent="0.3">
      <c r="A425" s="319"/>
      <c r="B425" s="97" t="s">
        <v>6313</v>
      </c>
      <c r="C425" s="310"/>
      <c r="D425" s="105"/>
      <c r="E425" s="106"/>
      <c r="F425" s="106"/>
      <c r="G425" s="106"/>
      <c r="H425" s="107"/>
      <c r="I425" s="98" t="str">
        <f t="shared" si="45"/>
        <v/>
      </c>
      <c r="J425" s="110"/>
      <c r="K425" s="308"/>
    </row>
    <row r="426" spans="1:11" s="90" customFormat="1" ht="13.5" hidden="1" customHeight="1" x14ac:dyDescent="0.2">
      <c r="A426" s="317">
        <v>47</v>
      </c>
      <c r="B426" s="93" t="s">
        <v>6303</v>
      </c>
      <c r="C426" s="119">
        <f>Anexo_01!$I66</f>
        <v>0</v>
      </c>
      <c r="D426" s="99"/>
      <c r="E426" s="100"/>
      <c r="F426" s="100"/>
      <c r="G426" s="100"/>
      <c r="H426" s="101"/>
      <c r="I426" s="94" t="str">
        <f>IF(SUM(D426:H426)=0,"",SUM(D426:H426))</f>
        <v/>
      </c>
      <c r="J426" s="108"/>
      <c r="K426" s="306">
        <f>SUM(I426:I434)</f>
        <v>0</v>
      </c>
    </row>
    <row r="427" spans="1:11" s="90" customFormat="1" ht="13.5" hidden="1" customHeight="1" x14ac:dyDescent="0.2">
      <c r="A427" s="318"/>
      <c r="B427" s="95" t="s">
        <v>6304</v>
      </c>
      <c r="C427" s="115" t="str">
        <f>Anexo_01!$D66</f>
        <v/>
      </c>
      <c r="D427" s="102"/>
      <c r="E427" s="103"/>
      <c r="F427" s="103"/>
      <c r="G427" s="103"/>
      <c r="H427" s="104"/>
      <c r="I427" s="96" t="str">
        <f>IF(SUM(D427:H427)=0,"",SUM(D427:H427))</f>
        <v/>
      </c>
      <c r="J427" s="109"/>
      <c r="K427" s="307"/>
    </row>
    <row r="428" spans="1:11" s="90" customFormat="1" ht="13.5" hidden="1" customHeight="1" x14ac:dyDescent="0.2">
      <c r="A428" s="318"/>
      <c r="B428" s="95" t="s">
        <v>6310</v>
      </c>
      <c r="C428" s="115" t="str">
        <f>Anexo_01!$B66</f>
        <v/>
      </c>
      <c r="D428" s="102"/>
      <c r="E428" s="103"/>
      <c r="F428" s="103"/>
      <c r="G428" s="103"/>
      <c r="H428" s="104"/>
      <c r="I428" s="96" t="str">
        <f t="shared" ref="I428:I434" si="46">IF(SUM(D428:H428)=0,"",SUM(D428:H428))</f>
        <v/>
      </c>
      <c r="J428" s="109"/>
      <c r="K428" s="307"/>
    </row>
    <row r="429" spans="1:11" s="90" customFormat="1" ht="13.5" hidden="1" customHeight="1" x14ac:dyDescent="0.2">
      <c r="A429" s="318"/>
      <c r="B429" s="95" t="s">
        <v>6305</v>
      </c>
      <c r="C429" s="115" t="str">
        <f>CONCATENATE("10",Anexo_01!$P66)</f>
        <v>10</v>
      </c>
      <c r="D429" s="102"/>
      <c r="E429" s="103"/>
      <c r="F429" s="103"/>
      <c r="G429" s="103"/>
      <c r="H429" s="104"/>
      <c r="I429" s="96" t="str">
        <f t="shared" si="46"/>
        <v/>
      </c>
      <c r="J429" s="109"/>
      <c r="K429" s="307"/>
    </row>
    <row r="430" spans="1:11" s="90" customFormat="1" ht="13.5" hidden="1" customHeight="1" x14ac:dyDescent="0.2">
      <c r="A430" s="318"/>
      <c r="B430" s="95" t="s">
        <v>6306</v>
      </c>
      <c r="C430" s="116">
        <f>Anexo_01!$F66</f>
        <v>0</v>
      </c>
      <c r="D430" s="102"/>
      <c r="E430" s="103"/>
      <c r="F430" s="103"/>
      <c r="G430" s="103"/>
      <c r="H430" s="104"/>
      <c r="I430" s="96" t="str">
        <f t="shared" si="46"/>
        <v/>
      </c>
      <c r="J430" s="109"/>
      <c r="K430" s="307"/>
    </row>
    <row r="431" spans="1:11" s="90" customFormat="1" ht="13.5" hidden="1" customHeight="1" x14ac:dyDescent="0.2">
      <c r="A431" s="318"/>
      <c r="B431" s="95" t="s">
        <v>6307</v>
      </c>
      <c r="C431" s="115" t="str">
        <f>Anexo_01!$Q66</f>
        <v/>
      </c>
      <c r="D431" s="102"/>
      <c r="E431" s="103"/>
      <c r="F431" s="103"/>
      <c r="G431" s="103"/>
      <c r="H431" s="104"/>
      <c r="I431" s="96" t="str">
        <f t="shared" si="46"/>
        <v/>
      </c>
      <c r="J431" s="109"/>
      <c r="K431" s="307"/>
    </row>
    <row r="432" spans="1:11" s="90" customFormat="1" ht="13.5" hidden="1" customHeight="1" x14ac:dyDescent="0.2">
      <c r="A432" s="318"/>
      <c r="B432" s="95" t="s">
        <v>6308</v>
      </c>
      <c r="C432" s="117"/>
      <c r="D432" s="102"/>
      <c r="E432" s="103"/>
      <c r="F432" s="103"/>
      <c r="G432" s="103"/>
      <c r="H432" s="104"/>
      <c r="I432" s="96" t="str">
        <f t="shared" si="46"/>
        <v/>
      </c>
      <c r="J432" s="109"/>
      <c r="K432" s="307"/>
    </row>
    <row r="433" spans="1:11" s="90" customFormat="1" ht="13.5" hidden="1" customHeight="1" x14ac:dyDescent="0.2">
      <c r="A433" s="318"/>
      <c r="B433" s="95" t="s">
        <v>6309</v>
      </c>
      <c r="C433" s="309"/>
      <c r="D433" s="102"/>
      <c r="E433" s="103"/>
      <c r="F433" s="103"/>
      <c r="G433" s="103"/>
      <c r="H433" s="104"/>
      <c r="I433" s="96" t="str">
        <f t="shared" si="46"/>
        <v/>
      </c>
      <c r="J433" s="109"/>
      <c r="K433" s="307"/>
    </row>
    <row r="434" spans="1:11" ht="13.5" hidden="1" customHeight="1" x14ac:dyDescent="0.3">
      <c r="A434" s="319"/>
      <c r="B434" s="97" t="s">
        <v>6313</v>
      </c>
      <c r="C434" s="310"/>
      <c r="D434" s="105"/>
      <c r="E434" s="106"/>
      <c r="F434" s="106"/>
      <c r="G434" s="106"/>
      <c r="H434" s="107"/>
      <c r="I434" s="98" t="str">
        <f t="shared" si="46"/>
        <v/>
      </c>
      <c r="J434" s="110"/>
      <c r="K434" s="308"/>
    </row>
    <row r="435" spans="1:11" s="90" customFormat="1" ht="13.5" hidden="1" customHeight="1" x14ac:dyDescent="0.2">
      <c r="A435" s="317">
        <v>48</v>
      </c>
      <c r="B435" s="93" t="s">
        <v>6303</v>
      </c>
      <c r="C435" s="119">
        <f>Anexo_01!$I67</f>
        <v>0</v>
      </c>
      <c r="D435" s="99"/>
      <c r="E435" s="100"/>
      <c r="F435" s="100"/>
      <c r="G435" s="100"/>
      <c r="H435" s="101"/>
      <c r="I435" s="94" t="str">
        <f>IF(SUM(D435:H435)=0,"",SUM(D435:H435))</f>
        <v/>
      </c>
      <c r="J435" s="108"/>
      <c r="K435" s="306">
        <f>SUM(I435:I443)</f>
        <v>0</v>
      </c>
    </row>
    <row r="436" spans="1:11" s="90" customFormat="1" ht="13.5" hidden="1" customHeight="1" x14ac:dyDescent="0.2">
      <c r="A436" s="318"/>
      <c r="B436" s="95" t="s">
        <v>6304</v>
      </c>
      <c r="C436" s="115" t="str">
        <f>Anexo_01!$D67</f>
        <v/>
      </c>
      <c r="D436" s="102"/>
      <c r="E436" s="103"/>
      <c r="F436" s="103"/>
      <c r="G436" s="103"/>
      <c r="H436" s="104"/>
      <c r="I436" s="96" t="str">
        <f>IF(SUM(D436:H436)=0,"",SUM(D436:H436))</f>
        <v/>
      </c>
      <c r="J436" s="109"/>
      <c r="K436" s="307"/>
    </row>
    <row r="437" spans="1:11" s="90" customFormat="1" ht="13.5" hidden="1" customHeight="1" x14ac:dyDescent="0.2">
      <c r="A437" s="318"/>
      <c r="B437" s="95" t="s">
        <v>6310</v>
      </c>
      <c r="C437" s="115" t="str">
        <f>Anexo_01!$B67</f>
        <v/>
      </c>
      <c r="D437" s="102"/>
      <c r="E437" s="103"/>
      <c r="F437" s="103"/>
      <c r="G437" s="103"/>
      <c r="H437" s="104"/>
      <c r="I437" s="96" t="str">
        <f t="shared" ref="I437:I443" si="47">IF(SUM(D437:H437)=0,"",SUM(D437:H437))</f>
        <v/>
      </c>
      <c r="J437" s="109"/>
      <c r="K437" s="307"/>
    </row>
    <row r="438" spans="1:11" s="90" customFormat="1" ht="13.5" hidden="1" customHeight="1" x14ac:dyDescent="0.2">
      <c r="A438" s="318"/>
      <c r="B438" s="95" t="s">
        <v>6305</v>
      </c>
      <c r="C438" s="115" t="str">
        <f>CONCATENATE("10",Anexo_01!$P67)</f>
        <v>10</v>
      </c>
      <c r="D438" s="102"/>
      <c r="E438" s="103"/>
      <c r="F438" s="103"/>
      <c r="G438" s="103"/>
      <c r="H438" s="104"/>
      <c r="I438" s="96" t="str">
        <f t="shared" si="47"/>
        <v/>
      </c>
      <c r="J438" s="109"/>
      <c r="K438" s="307"/>
    </row>
    <row r="439" spans="1:11" s="90" customFormat="1" ht="13.5" hidden="1" customHeight="1" x14ac:dyDescent="0.2">
      <c r="A439" s="318"/>
      <c r="B439" s="95" t="s">
        <v>6306</v>
      </c>
      <c r="C439" s="116">
        <f>Anexo_01!$F67</f>
        <v>0</v>
      </c>
      <c r="D439" s="102"/>
      <c r="E439" s="103"/>
      <c r="F439" s="103"/>
      <c r="G439" s="103"/>
      <c r="H439" s="104"/>
      <c r="I439" s="96" t="str">
        <f t="shared" si="47"/>
        <v/>
      </c>
      <c r="J439" s="109"/>
      <c r="K439" s="307"/>
    </row>
    <row r="440" spans="1:11" s="90" customFormat="1" ht="13.5" hidden="1" customHeight="1" x14ac:dyDescent="0.2">
      <c r="A440" s="318"/>
      <c r="B440" s="95" t="s">
        <v>6307</v>
      </c>
      <c r="C440" s="115" t="str">
        <f>Anexo_01!$Q67</f>
        <v/>
      </c>
      <c r="D440" s="102"/>
      <c r="E440" s="103"/>
      <c r="F440" s="103"/>
      <c r="G440" s="103"/>
      <c r="H440" s="104"/>
      <c r="I440" s="96" t="str">
        <f t="shared" si="47"/>
        <v/>
      </c>
      <c r="J440" s="109"/>
      <c r="K440" s="307"/>
    </row>
    <row r="441" spans="1:11" s="90" customFormat="1" ht="13.5" hidden="1" customHeight="1" x14ac:dyDescent="0.2">
      <c r="A441" s="318"/>
      <c r="B441" s="95" t="s">
        <v>6308</v>
      </c>
      <c r="C441" s="117"/>
      <c r="D441" s="102"/>
      <c r="E441" s="103"/>
      <c r="F441" s="103"/>
      <c r="G441" s="103"/>
      <c r="H441" s="104"/>
      <c r="I441" s="96" t="str">
        <f t="shared" si="47"/>
        <v/>
      </c>
      <c r="J441" s="109"/>
      <c r="K441" s="307"/>
    </row>
    <row r="442" spans="1:11" s="90" customFormat="1" ht="13.5" hidden="1" customHeight="1" x14ac:dyDescent="0.2">
      <c r="A442" s="318"/>
      <c r="B442" s="95" t="s">
        <v>6309</v>
      </c>
      <c r="C442" s="309"/>
      <c r="D442" s="102"/>
      <c r="E442" s="103"/>
      <c r="F442" s="103"/>
      <c r="G442" s="103"/>
      <c r="H442" s="104"/>
      <c r="I442" s="96" t="str">
        <f t="shared" si="47"/>
        <v/>
      </c>
      <c r="J442" s="109"/>
      <c r="K442" s="307"/>
    </row>
    <row r="443" spans="1:11" ht="13.5" hidden="1" customHeight="1" x14ac:dyDescent="0.3">
      <c r="A443" s="319"/>
      <c r="B443" s="97" t="s">
        <v>6313</v>
      </c>
      <c r="C443" s="310"/>
      <c r="D443" s="105"/>
      <c r="E443" s="106"/>
      <c r="F443" s="106"/>
      <c r="G443" s="106"/>
      <c r="H443" s="107"/>
      <c r="I443" s="98" t="str">
        <f t="shared" si="47"/>
        <v/>
      </c>
      <c r="J443" s="110"/>
      <c r="K443" s="308"/>
    </row>
    <row r="444" spans="1:11" s="90" customFormat="1" ht="13.5" hidden="1" customHeight="1" x14ac:dyDescent="0.2">
      <c r="A444" s="317">
        <v>49</v>
      </c>
      <c r="B444" s="93" t="s">
        <v>6303</v>
      </c>
      <c r="C444" s="119">
        <f>Anexo_01!$I68</f>
        <v>0</v>
      </c>
      <c r="D444" s="99"/>
      <c r="E444" s="100"/>
      <c r="F444" s="100"/>
      <c r="G444" s="100"/>
      <c r="H444" s="101"/>
      <c r="I444" s="94" t="str">
        <f>IF(SUM(D444:H444)=0,"",SUM(D444:H444))</f>
        <v/>
      </c>
      <c r="J444" s="108"/>
      <c r="K444" s="306">
        <f>SUM(I444:I452)</f>
        <v>0</v>
      </c>
    </row>
    <row r="445" spans="1:11" s="90" customFormat="1" ht="13.5" hidden="1" customHeight="1" x14ac:dyDescent="0.2">
      <c r="A445" s="318"/>
      <c r="B445" s="95" t="s">
        <v>6304</v>
      </c>
      <c r="C445" s="115" t="str">
        <f>Anexo_01!$D68</f>
        <v/>
      </c>
      <c r="D445" s="102"/>
      <c r="E445" s="103"/>
      <c r="F445" s="103"/>
      <c r="G445" s="103"/>
      <c r="H445" s="104"/>
      <c r="I445" s="96" t="str">
        <f>IF(SUM(D445:H445)=0,"",SUM(D445:H445))</f>
        <v/>
      </c>
      <c r="J445" s="109"/>
      <c r="K445" s="307"/>
    </row>
    <row r="446" spans="1:11" s="90" customFormat="1" ht="13.5" hidden="1" customHeight="1" x14ac:dyDescent="0.2">
      <c r="A446" s="318"/>
      <c r="B446" s="95" t="s">
        <v>6310</v>
      </c>
      <c r="C446" s="115" t="str">
        <f>Anexo_01!$B68</f>
        <v/>
      </c>
      <c r="D446" s="102"/>
      <c r="E446" s="103"/>
      <c r="F446" s="103"/>
      <c r="G446" s="103"/>
      <c r="H446" s="104"/>
      <c r="I446" s="96" t="str">
        <f t="shared" ref="I446:I452" si="48">IF(SUM(D446:H446)=0,"",SUM(D446:H446))</f>
        <v/>
      </c>
      <c r="J446" s="109"/>
      <c r="K446" s="307"/>
    </row>
    <row r="447" spans="1:11" s="90" customFormat="1" ht="13.5" hidden="1" customHeight="1" x14ac:dyDescent="0.2">
      <c r="A447" s="318"/>
      <c r="B447" s="95" t="s">
        <v>6305</v>
      </c>
      <c r="C447" s="115" t="str">
        <f>CONCATENATE("10",Anexo_01!$P68)</f>
        <v>10</v>
      </c>
      <c r="D447" s="102"/>
      <c r="E447" s="103"/>
      <c r="F447" s="103"/>
      <c r="G447" s="103"/>
      <c r="H447" s="104"/>
      <c r="I447" s="96" t="str">
        <f t="shared" si="48"/>
        <v/>
      </c>
      <c r="J447" s="109"/>
      <c r="K447" s="307"/>
    </row>
    <row r="448" spans="1:11" s="90" customFormat="1" ht="13.5" hidden="1" customHeight="1" x14ac:dyDescent="0.2">
      <c r="A448" s="318"/>
      <c r="B448" s="95" t="s">
        <v>6306</v>
      </c>
      <c r="C448" s="116">
        <f>Anexo_01!$F68</f>
        <v>0</v>
      </c>
      <c r="D448" s="102"/>
      <c r="E448" s="103"/>
      <c r="F448" s="103"/>
      <c r="G448" s="103"/>
      <c r="H448" s="104"/>
      <c r="I448" s="96" t="str">
        <f t="shared" si="48"/>
        <v/>
      </c>
      <c r="J448" s="109"/>
      <c r="K448" s="307"/>
    </row>
    <row r="449" spans="1:11" s="90" customFormat="1" ht="13.5" hidden="1" customHeight="1" x14ac:dyDescent="0.2">
      <c r="A449" s="318"/>
      <c r="B449" s="95" t="s">
        <v>6307</v>
      </c>
      <c r="C449" s="115" t="str">
        <f>Anexo_01!$Q68</f>
        <v/>
      </c>
      <c r="D449" s="102"/>
      <c r="E449" s="103"/>
      <c r="F449" s="103"/>
      <c r="G449" s="103"/>
      <c r="H449" s="104"/>
      <c r="I449" s="96" t="str">
        <f t="shared" si="48"/>
        <v/>
      </c>
      <c r="J449" s="109"/>
      <c r="K449" s="307"/>
    </row>
    <row r="450" spans="1:11" s="90" customFormat="1" ht="13.5" hidden="1" customHeight="1" x14ac:dyDescent="0.2">
      <c r="A450" s="318"/>
      <c r="B450" s="95" t="s">
        <v>6308</v>
      </c>
      <c r="C450" s="117"/>
      <c r="D450" s="102"/>
      <c r="E450" s="103"/>
      <c r="F450" s="103"/>
      <c r="G450" s="103"/>
      <c r="H450" s="104"/>
      <c r="I450" s="96" t="str">
        <f t="shared" si="48"/>
        <v/>
      </c>
      <c r="J450" s="109"/>
      <c r="K450" s="307"/>
    </row>
    <row r="451" spans="1:11" s="90" customFormat="1" ht="13.5" hidden="1" customHeight="1" x14ac:dyDescent="0.2">
      <c r="A451" s="318"/>
      <c r="B451" s="95" t="s">
        <v>6309</v>
      </c>
      <c r="C451" s="309"/>
      <c r="D451" s="102"/>
      <c r="E451" s="103"/>
      <c r="F451" s="103"/>
      <c r="G451" s="103"/>
      <c r="H451" s="104"/>
      <c r="I451" s="96" t="str">
        <f t="shared" si="48"/>
        <v/>
      </c>
      <c r="J451" s="109"/>
      <c r="K451" s="307"/>
    </row>
    <row r="452" spans="1:11" ht="13.5" hidden="1" customHeight="1" x14ac:dyDescent="0.3">
      <c r="A452" s="319"/>
      <c r="B452" s="97" t="s">
        <v>6313</v>
      </c>
      <c r="C452" s="310"/>
      <c r="D452" s="105"/>
      <c r="E452" s="106"/>
      <c r="F452" s="106"/>
      <c r="G452" s="106"/>
      <c r="H452" s="107"/>
      <c r="I452" s="98" t="str">
        <f t="shared" si="48"/>
        <v/>
      </c>
      <c r="J452" s="110"/>
      <c r="K452" s="308"/>
    </row>
    <row r="453" spans="1:11" s="90" customFormat="1" ht="13.5" hidden="1" customHeight="1" x14ac:dyDescent="0.2">
      <c r="A453" s="317">
        <v>50</v>
      </c>
      <c r="B453" s="93" t="s">
        <v>6303</v>
      </c>
      <c r="C453" s="119">
        <f>Anexo_01!$I69</f>
        <v>0</v>
      </c>
      <c r="D453" s="99"/>
      <c r="E453" s="100"/>
      <c r="F453" s="100"/>
      <c r="G453" s="100"/>
      <c r="H453" s="101"/>
      <c r="I453" s="94" t="str">
        <f>IF(SUM(D453:H453)=0,"",SUM(D453:H453))</f>
        <v/>
      </c>
      <c r="J453" s="108"/>
      <c r="K453" s="306">
        <f>SUM(I453:I461)</f>
        <v>0</v>
      </c>
    </row>
    <row r="454" spans="1:11" s="90" customFormat="1" ht="13.5" hidden="1" customHeight="1" x14ac:dyDescent="0.2">
      <c r="A454" s="318"/>
      <c r="B454" s="95" t="s">
        <v>6304</v>
      </c>
      <c r="C454" s="115" t="str">
        <f>Anexo_01!$D69</f>
        <v/>
      </c>
      <c r="D454" s="102"/>
      <c r="E454" s="103"/>
      <c r="F454" s="103"/>
      <c r="G454" s="103"/>
      <c r="H454" s="104"/>
      <c r="I454" s="96" t="str">
        <f>IF(SUM(D454:H454)=0,"",SUM(D454:H454))</f>
        <v/>
      </c>
      <c r="J454" s="109"/>
      <c r="K454" s="307"/>
    </row>
    <row r="455" spans="1:11" s="90" customFormat="1" ht="13.5" hidden="1" customHeight="1" x14ac:dyDescent="0.2">
      <c r="A455" s="318"/>
      <c r="B455" s="95" t="s">
        <v>6310</v>
      </c>
      <c r="C455" s="115" t="str">
        <f>Anexo_01!$B69</f>
        <v/>
      </c>
      <c r="D455" s="102"/>
      <c r="E455" s="103"/>
      <c r="F455" s="103"/>
      <c r="G455" s="103"/>
      <c r="H455" s="104"/>
      <c r="I455" s="96" t="str">
        <f t="shared" ref="I455:I461" si="49">IF(SUM(D455:H455)=0,"",SUM(D455:H455))</f>
        <v/>
      </c>
      <c r="J455" s="109"/>
      <c r="K455" s="307"/>
    </row>
    <row r="456" spans="1:11" s="90" customFormat="1" ht="13.5" hidden="1" customHeight="1" x14ac:dyDescent="0.2">
      <c r="A456" s="318"/>
      <c r="B456" s="95" t="s">
        <v>6305</v>
      </c>
      <c r="C456" s="115" t="str">
        <f>CONCATENATE("10",Anexo_01!$P69)</f>
        <v>10</v>
      </c>
      <c r="D456" s="102"/>
      <c r="E456" s="103"/>
      <c r="F456" s="103"/>
      <c r="G456" s="103"/>
      <c r="H456" s="104"/>
      <c r="I456" s="96" t="str">
        <f t="shared" si="49"/>
        <v/>
      </c>
      <c r="J456" s="109"/>
      <c r="K456" s="307"/>
    </row>
    <row r="457" spans="1:11" s="90" customFormat="1" ht="13.5" hidden="1" customHeight="1" x14ac:dyDescent="0.2">
      <c r="A457" s="318"/>
      <c r="B457" s="95" t="s">
        <v>6306</v>
      </c>
      <c r="C457" s="116">
        <f>Anexo_01!$F69</f>
        <v>0</v>
      </c>
      <c r="D457" s="102"/>
      <c r="E457" s="103"/>
      <c r="F457" s="103"/>
      <c r="G457" s="103"/>
      <c r="H457" s="104"/>
      <c r="I457" s="96" t="str">
        <f t="shared" si="49"/>
        <v/>
      </c>
      <c r="J457" s="109"/>
      <c r="K457" s="307"/>
    </row>
    <row r="458" spans="1:11" s="90" customFormat="1" ht="13.5" hidden="1" customHeight="1" x14ac:dyDescent="0.2">
      <c r="A458" s="318"/>
      <c r="B458" s="95" t="s">
        <v>6307</v>
      </c>
      <c r="C458" s="115" t="str">
        <f>Anexo_01!$Q69</f>
        <v/>
      </c>
      <c r="D458" s="102"/>
      <c r="E458" s="103"/>
      <c r="F458" s="103"/>
      <c r="G458" s="103"/>
      <c r="H458" s="104"/>
      <c r="I458" s="96" t="str">
        <f t="shared" si="49"/>
        <v/>
      </c>
      <c r="J458" s="109"/>
      <c r="K458" s="307"/>
    </row>
    <row r="459" spans="1:11" s="90" customFormat="1" ht="13.5" hidden="1" customHeight="1" x14ac:dyDescent="0.2">
      <c r="A459" s="318"/>
      <c r="B459" s="95" t="s">
        <v>6308</v>
      </c>
      <c r="C459" s="117"/>
      <c r="D459" s="102"/>
      <c r="E459" s="103"/>
      <c r="F459" s="103"/>
      <c r="G459" s="103"/>
      <c r="H459" s="104"/>
      <c r="I459" s="96" t="str">
        <f t="shared" si="49"/>
        <v/>
      </c>
      <c r="J459" s="109"/>
      <c r="K459" s="307"/>
    </row>
    <row r="460" spans="1:11" s="90" customFormat="1" ht="13.5" hidden="1" customHeight="1" x14ac:dyDescent="0.2">
      <c r="A460" s="318"/>
      <c r="B460" s="95" t="s">
        <v>6309</v>
      </c>
      <c r="C460" s="309"/>
      <c r="D460" s="102"/>
      <c r="E460" s="103"/>
      <c r="F460" s="103"/>
      <c r="G460" s="103"/>
      <c r="H460" s="104"/>
      <c r="I460" s="96" t="str">
        <f t="shared" si="49"/>
        <v/>
      </c>
      <c r="J460" s="109"/>
      <c r="K460" s="307"/>
    </row>
    <row r="461" spans="1:11" ht="13.5" hidden="1" customHeight="1" x14ac:dyDescent="0.3">
      <c r="A461" s="319"/>
      <c r="B461" s="97" t="s">
        <v>6313</v>
      </c>
      <c r="C461" s="310"/>
      <c r="D461" s="105"/>
      <c r="E461" s="106"/>
      <c r="F461" s="106"/>
      <c r="G461" s="106"/>
      <c r="H461" s="107"/>
      <c r="I461" s="98" t="str">
        <f t="shared" si="49"/>
        <v/>
      </c>
      <c r="J461" s="110"/>
      <c r="K461" s="308"/>
    </row>
    <row r="462" spans="1:11" s="90" customFormat="1" ht="13.5" hidden="1" customHeight="1" x14ac:dyDescent="0.2">
      <c r="A462" s="317">
        <v>51</v>
      </c>
      <c r="B462" s="93" t="s">
        <v>6303</v>
      </c>
      <c r="C462" s="119">
        <f>Anexo_01!$I70</f>
        <v>0</v>
      </c>
      <c r="D462" s="99"/>
      <c r="E462" s="100"/>
      <c r="F462" s="100"/>
      <c r="G462" s="100"/>
      <c r="H462" s="101"/>
      <c r="I462" s="94" t="str">
        <f>IF(SUM(D462:H462)=0,"",SUM(D462:H462))</f>
        <v/>
      </c>
      <c r="J462" s="108"/>
      <c r="K462" s="306">
        <f>SUM(I462:I470)</f>
        <v>0</v>
      </c>
    </row>
    <row r="463" spans="1:11" s="90" customFormat="1" ht="13.5" hidden="1" customHeight="1" x14ac:dyDescent="0.2">
      <c r="A463" s="318"/>
      <c r="B463" s="95" t="s">
        <v>6304</v>
      </c>
      <c r="C463" s="115" t="str">
        <f>Anexo_01!$D70</f>
        <v/>
      </c>
      <c r="D463" s="102"/>
      <c r="E463" s="103"/>
      <c r="F463" s="103"/>
      <c r="G463" s="103"/>
      <c r="H463" s="104"/>
      <c r="I463" s="96" t="str">
        <f>IF(SUM(D463:H463)=0,"",SUM(D463:H463))</f>
        <v/>
      </c>
      <c r="J463" s="109"/>
      <c r="K463" s="307"/>
    </row>
    <row r="464" spans="1:11" s="90" customFormat="1" ht="13.5" hidden="1" customHeight="1" x14ac:dyDescent="0.2">
      <c r="A464" s="318"/>
      <c r="B464" s="95" t="s">
        <v>6310</v>
      </c>
      <c r="C464" s="115" t="str">
        <f>Anexo_01!$B70</f>
        <v/>
      </c>
      <c r="D464" s="102"/>
      <c r="E464" s="103"/>
      <c r="F464" s="103"/>
      <c r="G464" s="103"/>
      <c r="H464" s="104"/>
      <c r="I464" s="96" t="str">
        <f t="shared" ref="I464:I470" si="50">IF(SUM(D464:H464)=0,"",SUM(D464:H464))</f>
        <v/>
      </c>
      <c r="J464" s="109"/>
      <c r="K464" s="307"/>
    </row>
    <row r="465" spans="1:11" s="90" customFormat="1" ht="13.5" hidden="1" customHeight="1" x14ac:dyDescent="0.2">
      <c r="A465" s="318"/>
      <c r="B465" s="95" t="s">
        <v>6305</v>
      </c>
      <c r="C465" s="115" t="str">
        <f>CONCATENATE("10",Anexo_01!$P70)</f>
        <v>10</v>
      </c>
      <c r="D465" s="102"/>
      <c r="E465" s="103"/>
      <c r="F465" s="103"/>
      <c r="G465" s="103"/>
      <c r="H465" s="104"/>
      <c r="I465" s="96" t="str">
        <f t="shared" si="50"/>
        <v/>
      </c>
      <c r="J465" s="109"/>
      <c r="K465" s="307"/>
    </row>
    <row r="466" spans="1:11" s="90" customFormat="1" ht="13.5" hidden="1" customHeight="1" x14ac:dyDescent="0.2">
      <c r="A466" s="318"/>
      <c r="B466" s="95" t="s">
        <v>6306</v>
      </c>
      <c r="C466" s="116">
        <f>Anexo_01!$F70</f>
        <v>0</v>
      </c>
      <c r="D466" s="102"/>
      <c r="E466" s="103"/>
      <c r="F466" s="103"/>
      <c r="G466" s="103"/>
      <c r="H466" s="104"/>
      <c r="I466" s="96" t="str">
        <f t="shared" si="50"/>
        <v/>
      </c>
      <c r="J466" s="109"/>
      <c r="K466" s="307"/>
    </row>
    <row r="467" spans="1:11" s="90" customFormat="1" ht="13.5" hidden="1" customHeight="1" x14ac:dyDescent="0.2">
      <c r="A467" s="318"/>
      <c r="B467" s="95" t="s">
        <v>6307</v>
      </c>
      <c r="C467" s="115" t="str">
        <f>Anexo_01!$Q70</f>
        <v/>
      </c>
      <c r="D467" s="102"/>
      <c r="E467" s="103"/>
      <c r="F467" s="103"/>
      <c r="G467" s="103"/>
      <c r="H467" s="104"/>
      <c r="I467" s="96" t="str">
        <f t="shared" si="50"/>
        <v/>
      </c>
      <c r="J467" s="109"/>
      <c r="K467" s="307"/>
    </row>
    <row r="468" spans="1:11" s="90" customFormat="1" ht="13.5" hidden="1" customHeight="1" x14ac:dyDescent="0.2">
      <c r="A468" s="318"/>
      <c r="B468" s="95" t="s">
        <v>6308</v>
      </c>
      <c r="C468" s="117"/>
      <c r="D468" s="102"/>
      <c r="E468" s="103"/>
      <c r="F468" s="103"/>
      <c r="G468" s="103"/>
      <c r="H468" s="104"/>
      <c r="I468" s="96" t="str">
        <f t="shared" si="50"/>
        <v/>
      </c>
      <c r="J468" s="109"/>
      <c r="K468" s="307"/>
    </row>
    <row r="469" spans="1:11" s="90" customFormat="1" ht="13.5" hidden="1" customHeight="1" x14ac:dyDescent="0.2">
      <c r="A469" s="318"/>
      <c r="B469" s="95" t="s">
        <v>6309</v>
      </c>
      <c r="C469" s="309"/>
      <c r="D469" s="102"/>
      <c r="E469" s="103"/>
      <c r="F469" s="103"/>
      <c r="G469" s="103"/>
      <c r="H469" s="104"/>
      <c r="I469" s="96" t="str">
        <f t="shared" si="50"/>
        <v/>
      </c>
      <c r="J469" s="109"/>
      <c r="K469" s="307"/>
    </row>
    <row r="470" spans="1:11" ht="13.5" hidden="1" customHeight="1" x14ac:dyDescent="0.3">
      <c r="A470" s="319"/>
      <c r="B470" s="97" t="s">
        <v>6313</v>
      </c>
      <c r="C470" s="310"/>
      <c r="D470" s="105"/>
      <c r="E470" s="106"/>
      <c r="F470" s="106"/>
      <c r="G470" s="106"/>
      <c r="H470" s="107"/>
      <c r="I470" s="98" t="str">
        <f t="shared" si="50"/>
        <v/>
      </c>
      <c r="J470" s="110"/>
      <c r="K470" s="308"/>
    </row>
    <row r="471" spans="1:11" s="90" customFormat="1" ht="13.5" hidden="1" customHeight="1" x14ac:dyDescent="0.2">
      <c r="A471" s="317">
        <v>52</v>
      </c>
      <c r="B471" s="93" t="s">
        <v>6303</v>
      </c>
      <c r="C471" s="119">
        <f>Anexo_01!$I71</f>
        <v>0</v>
      </c>
      <c r="D471" s="99"/>
      <c r="E471" s="100"/>
      <c r="F471" s="100"/>
      <c r="G471" s="100"/>
      <c r="H471" s="101"/>
      <c r="I471" s="94" t="str">
        <f>IF(SUM(D471:H471)=0,"",SUM(D471:H471))</f>
        <v/>
      </c>
      <c r="J471" s="108"/>
      <c r="K471" s="306">
        <f>SUM(I471:I479)</f>
        <v>0</v>
      </c>
    </row>
    <row r="472" spans="1:11" s="90" customFormat="1" ht="13.5" hidden="1" customHeight="1" x14ac:dyDescent="0.2">
      <c r="A472" s="318"/>
      <c r="B472" s="95" t="s">
        <v>6304</v>
      </c>
      <c r="C472" s="115" t="str">
        <f>Anexo_01!$D71</f>
        <v/>
      </c>
      <c r="D472" s="102"/>
      <c r="E472" s="103"/>
      <c r="F472" s="103"/>
      <c r="G472" s="103"/>
      <c r="H472" s="104"/>
      <c r="I472" s="96" t="str">
        <f>IF(SUM(D472:H472)=0,"",SUM(D472:H472))</f>
        <v/>
      </c>
      <c r="J472" s="109"/>
      <c r="K472" s="307"/>
    </row>
    <row r="473" spans="1:11" s="90" customFormat="1" ht="13.5" hidden="1" customHeight="1" x14ac:dyDescent="0.2">
      <c r="A473" s="318"/>
      <c r="B473" s="95" t="s">
        <v>6310</v>
      </c>
      <c r="C473" s="115" t="str">
        <f>Anexo_01!$B71</f>
        <v/>
      </c>
      <c r="D473" s="102"/>
      <c r="E473" s="103"/>
      <c r="F473" s="103"/>
      <c r="G473" s="103"/>
      <c r="H473" s="104"/>
      <c r="I473" s="96" t="str">
        <f t="shared" ref="I473:I479" si="51">IF(SUM(D473:H473)=0,"",SUM(D473:H473))</f>
        <v/>
      </c>
      <c r="J473" s="109"/>
      <c r="K473" s="307"/>
    </row>
    <row r="474" spans="1:11" s="90" customFormat="1" ht="13.5" hidden="1" customHeight="1" x14ac:dyDescent="0.2">
      <c r="A474" s="318"/>
      <c r="B474" s="95" t="s">
        <v>6305</v>
      </c>
      <c r="C474" s="115" t="str">
        <f>CONCATENATE("10",Anexo_01!$P71)</f>
        <v>10</v>
      </c>
      <c r="D474" s="102"/>
      <c r="E474" s="103"/>
      <c r="F474" s="103"/>
      <c r="G474" s="103"/>
      <c r="H474" s="104"/>
      <c r="I474" s="96" t="str">
        <f t="shared" si="51"/>
        <v/>
      </c>
      <c r="J474" s="109"/>
      <c r="K474" s="307"/>
    </row>
    <row r="475" spans="1:11" s="90" customFormat="1" ht="13.5" hidden="1" customHeight="1" x14ac:dyDescent="0.2">
      <c r="A475" s="318"/>
      <c r="B475" s="95" t="s">
        <v>6306</v>
      </c>
      <c r="C475" s="116">
        <f>Anexo_01!$F71</f>
        <v>0</v>
      </c>
      <c r="D475" s="102"/>
      <c r="E475" s="103"/>
      <c r="F475" s="103"/>
      <c r="G475" s="103"/>
      <c r="H475" s="104"/>
      <c r="I475" s="96" t="str">
        <f t="shared" si="51"/>
        <v/>
      </c>
      <c r="J475" s="109"/>
      <c r="K475" s="307"/>
    </row>
    <row r="476" spans="1:11" s="90" customFormat="1" ht="13.5" hidden="1" customHeight="1" x14ac:dyDescent="0.2">
      <c r="A476" s="318"/>
      <c r="B476" s="95" t="s">
        <v>6307</v>
      </c>
      <c r="C476" s="115" t="str">
        <f>Anexo_01!$Q71</f>
        <v/>
      </c>
      <c r="D476" s="102"/>
      <c r="E476" s="103"/>
      <c r="F476" s="103"/>
      <c r="G476" s="103"/>
      <c r="H476" s="104"/>
      <c r="I476" s="96" t="str">
        <f t="shared" si="51"/>
        <v/>
      </c>
      <c r="J476" s="109"/>
      <c r="K476" s="307"/>
    </row>
    <row r="477" spans="1:11" s="90" customFormat="1" ht="13.5" hidden="1" customHeight="1" x14ac:dyDescent="0.2">
      <c r="A477" s="318"/>
      <c r="B477" s="95" t="s">
        <v>6308</v>
      </c>
      <c r="C477" s="117"/>
      <c r="D477" s="102"/>
      <c r="E477" s="103"/>
      <c r="F477" s="103"/>
      <c r="G477" s="103"/>
      <c r="H477" s="104"/>
      <c r="I477" s="96" t="str">
        <f t="shared" si="51"/>
        <v/>
      </c>
      <c r="J477" s="109"/>
      <c r="K477" s="307"/>
    </row>
    <row r="478" spans="1:11" s="90" customFormat="1" ht="13.5" hidden="1" customHeight="1" x14ac:dyDescent="0.2">
      <c r="A478" s="318"/>
      <c r="B478" s="95" t="s">
        <v>6309</v>
      </c>
      <c r="C478" s="309"/>
      <c r="D478" s="102"/>
      <c r="E478" s="103"/>
      <c r="F478" s="103"/>
      <c r="G478" s="103"/>
      <c r="H478" s="104"/>
      <c r="I478" s="96" t="str">
        <f t="shared" si="51"/>
        <v/>
      </c>
      <c r="J478" s="109"/>
      <c r="K478" s="307"/>
    </row>
    <row r="479" spans="1:11" ht="13.5" hidden="1" customHeight="1" x14ac:dyDescent="0.3">
      <c r="A479" s="319"/>
      <c r="B479" s="97" t="s">
        <v>6313</v>
      </c>
      <c r="C479" s="310"/>
      <c r="D479" s="105"/>
      <c r="E479" s="106"/>
      <c r="F479" s="106"/>
      <c r="G479" s="106"/>
      <c r="H479" s="107"/>
      <c r="I479" s="98" t="str">
        <f t="shared" si="51"/>
        <v/>
      </c>
      <c r="J479" s="110"/>
      <c r="K479" s="308"/>
    </row>
    <row r="480" spans="1:11" s="90" customFormat="1" ht="13.5" hidden="1" customHeight="1" x14ac:dyDescent="0.2">
      <c r="A480" s="317">
        <v>53</v>
      </c>
      <c r="B480" s="93" t="s">
        <v>6303</v>
      </c>
      <c r="C480" s="119">
        <f>Anexo_01!$I72</f>
        <v>0</v>
      </c>
      <c r="D480" s="99"/>
      <c r="E480" s="100"/>
      <c r="F480" s="100"/>
      <c r="G480" s="100"/>
      <c r="H480" s="101"/>
      <c r="I480" s="94" t="str">
        <f>IF(SUM(D480:H480)=0,"",SUM(D480:H480))</f>
        <v/>
      </c>
      <c r="J480" s="108"/>
      <c r="K480" s="306">
        <f>SUM(I480:I488)</f>
        <v>0</v>
      </c>
    </row>
    <row r="481" spans="1:11" s="90" customFormat="1" ht="13.5" hidden="1" customHeight="1" x14ac:dyDescent="0.2">
      <c r="A481" s="318"/>
      <c r="B481" s="95" t="s">
        <v>6304</v>
      </c>
      <c r="C481" s="115" t="str">
        <f>Anexo_01!$D72</f>
        <v/>
      </c>
      <c r="D481" s="102"/>
      <c r="E481" s="103"/>
      <c r="F481" s="103"/>
      <c r="G481" s="103"/>
      <c r="H481" s="104"/>
      <c r="I481" s="96" t="str">
        <f>IF(SUM(D481:H481)=0,"",SUM(D481:H481))</f>
        <v/>
      </c>
      <c r="J481" s="109"/>
      <c r="K481" s="307"/>
    </row>
    <row r="482" spans="1:11" s="90" customFormat="1" ht="13.5" hidden="1" customHeight="1" x14ac:dyDescent="0.2">
      <c r="A482" s="318"/>
      <c r="B482" s="95" t="s">
        <v>6310</v>
      </c>
      <c r="C482" s="115" t="str">
        <f>Anexo_01!$B72</f>
        <v/>
      </c>
      <c r="D482" s="102"/>
      <c r="E482" s="103"/>
      <c r="F482" s="103"/>
      <c r="G482" s="103"/>
      <c r="H482" s="104"/>
      <c r="I482" s="96" t="str">
        <f t="shared" ref="I482:I488" si="52">IF(SUM(D482:H482)=0,"",SUM(D482:H482))</f>
        <v/>
      </c>
      <c r="J482" s="109"/>
      <c r="K482" s="307"/>
    </row>
    <row r="483" spans="1:11" s="90" customFormat="1" ht="13.5" hidden="1" customHeight="1" x14ac:dyDescent="0.2">
      <c r="A483" s="318"/>
      <c r="B483" s="95" t="s">
        <v>6305</v>
      </c>
      <c r="C483" s="115" t="str">
        <f>CONCATENATE("10",Anexo_01!$P72)</f>
        <v>10</v>
      </c>
      <c r="D483" s="102"/>
      <c r="E483" s="103"/>
      <c r="F483" s="103"/>
      <c r="G483" s="103"/>
      <c r="H483" s="104"/>
      <c r="I483" s="96" t="str">
        <f t="shared" si="52"/>
        <v/>
      </c>
      <c r="J483" s="109"/>
      <c r="K483" s="307"/>
    </row>
    <row r="484" spans="1:11" s="90" customFormat="1" ht="13.5" hidden="1" customHeight="1" x14ac:dyDescent="0.2">
      <c r="A484" s="318"/>
      <c r="B484" s="95" t="s">
        <v>6306</v>
      </c>
      <c r="C484" s="116">
        <f>Anexo_01!$F72</f>
        <v>0</v>
      </c>
      <c r="D484" s="102"/>
      <c r="E484" s="103"/>
      <c r="F484" s="103"/>
      <c r="G484" s="103"/>
      <c r="H484" s="104"/>
      <c r="I484" s="96" t="str">
        <f t="shared" si="52"/>
        <v/>
      </c>
      <c r="J484" s="109"/>
      <c r="K484" s="307"/>
    </row>
    <row r="485" spans="1:11" s="90" customFormat="1" ht="13.5" hidden="1" customHeight="1" x14ac:dyDescent="0.2">
      <c r="A485" s="318"/>
      <c r="B485" s="95" t="s">
        <v>6307</v>
      </c>
      <c r="C485" s="115" t="str">
        <f>Anexo_01!$Q72</f>
        <v/>
      </c>
      <c r="D485" s="102"/>
      <c r="E485" s="103"/>
      <c r="F485" s="103"/>
      <c r="G485" s="103"/>
      <c r="H485" s="104"/>
      <c r="I485" s="96" t="str">
        <f t="shared" si="52"/>
        <v/>
      </c>
      <c r="J485" s="109"/>
      <c r="K485" s="307"/>
    </row>
    <row r="486" spans="1:11" s="90" customFormat="1" ht="13.5" hidden="1" customHeight="1" x14ac:dyDescent="0.2">
      <c r="A486" s="318"/>
      <c r="B486" s="95" t="s">
        <v>6308</v>
      </c>
      <c r="C486" s="117"/>
      <c r="D486" s="102"/>
      <c r="E486" s="103"/>
      <c r="F486" s="103"/>
      <c r="G486" s="103"/>
      <c r="H486" s="104"/>
      <c r="I486" s="96" t="str">
        <f t="shared" si="52"/>
        <v/>
      </c>
      <c r="J486" s="109"/>
      <c r="K486" s="307"/>
    </row>
    <row r="487" spans="1:11" s="90" customFormat="1" ht="13.5" hidden="1" customHeight="1" x14ac:dyDescent="0.2">
      <c r="A487" s="318"/>
      <c r="B487" s="95" t="s">
        <v>6309</v>
      </c>
      <c r="C487" s="309"/>
      <c r="D487" s="102"/>
      <c r="E487" s="103"/>
      <c r="F487" s="103"/>
      <c r="G487" s="103"/>
      <c r="H487" s="104"/>
      <c r="I487" s="96" t="str">
        <f t="shared" si="52"/>
        <v/>
      </c>
      <c r="J487" s="109"/>
      <c r="K487" s="307"/>
    </row>
    <row r="488" spans="1:11" ht="13.5" hidden="1" customHeight="1" x14ac:dyDescent="0.3">
      <c r="A488" s="319"/>
      <c r="B488" s="97" t="s">
        <v>6313</v>
      </c>
      <c r="C488" s="310"/>
      <c r="D488" s="105"/>
      <c r="E488" s="106"/>
      <c r="F488" s="106"/>
      <c r="G488" s="106"/>
      <c r="H488" s="107"/>
      <c r="I488" s="98" t="str">
        <f t="shared" si="52"/>
        <v/>
      </c>
      <c r="J488" s="110"/>
      <c r="K488" s="308"/>
    </row>
    <row r="489" spans="1:11" s="90" customFormat="1" ht="13.5" hidden="1" customHeight="1" x14ac:dyDescent="0.2">
      <c r="A489" s="317">
        <v>54</v>
      </c>
      <c r="B489" s="93" t="s">
        <v>6303</v>
      </c>
      <c r="C489" s="119">
        <f>Anexo_01!$I73</f>
        <v>0</v>
      </c>
      <c r="D489" s="99"/>
      <c r="E489" s="100"/>
      <c r="F489" s="100"/>
      <c r="G489" s="100"/>
      <c r="H489" s="101"/>
      <c r="I489" s="94" t="str">
        <f>IF(SUM(D489:H489)=0,"",SUM(D489:H489))</f>
        <v/>
      </c>
      <c r="J489" s="108"/>
      <c r="K489" s="306">
        <f>SUM(I489:I497)</f>
        <v>0</v>
      </c>
    </row>
    <row r="490" spans="1:11" s="90" customFormat="1" ht="13.5" hidden="1" customHeight="1" x14ac:dyDescent="0.2">
      <c r="A490" s="318"/>
      <c r="B490" s="95" t="s">
        <v>6304</v>
      </c>
      <c r="C490" s="115" t="str">
        <f>Anexo_01!$D73</f>
        <v/>
      </c>
      <c r="D490" s="102"/>
      <c r="E490" s="103"/>
      <c r="F490" s="103"/>
      <c r="G490" s="103"/>
      <c r="H490" s="104"/>
      <c r="I490" s="96" t="str">
        <f>IF(SUM(D490:H490)=0,"",SUM(D490:H490))</f>
        <v/>
      </c>
      <c r="J490" s="109"/>
      <c r="K490" s="307"/>
    </row>
    <row r="491" spans="1:11" s="90" customFormat="1" ht="13.5" hidden="1" customHeight="1" x14ac:dyDescent="0.2">
      <c r="A491" s="318"/>
      <c r="B491" s="95" t="s">
        <v>6310</v>
      </c>
      <c r="C491" s="115" t="str">
        <f>Anexo_01!$B73</f>
        <v/>
      </c>
      <c r="D491" s="102"/>
      <c r="E491" s="103"/>
      <c r="F491" s="103"/>
      <c r="G491" s="103"/>
      <c r="H491" s="104"/>
      <c r="I491" s="96" t="str">
        <f t="shared" ref="I491:I497" si="53">IF(SUM(D491:H491)=0,"",SUM(D491:H491))</f>
        <v/>
      </c>
      <c r="J491" s="109"/>
      <c r="K491" s="307"/>
    </row>
    <row r="492" spans="1:11" s="90" customFormat="1" ht="13.5" hidden="1" customHeight="1" x14ac:dyDescent="0.2">
      <c r="A492" s="318"/>
      <c r="B492" s="95" t="s">
        <v>6305</v>
      </c>
      <c r="C492" s="115" t="str">
        <f>CONCATENATE("10",Anexo_01!$P73)</f>
        <v>10</v>
      </c>
      <c r="D492" s="102"/>
      <c r="E492" s="103"/>
      <c r="F492" s="103"/>
      <c r="G492" s="103"/>
      <c r="H492" s="104"/>
      <c r="I492" s="96" t="str">
        <f t="shared" si="53"/>
        <v/>
      </c>
      <c r="J492" s="109"/>
      <c r="K492" s="307"/>
    </row>
    <row r="493" spans="1:11" s="90" customFormat="1" ht="13.5" hidden="1" customHeight="1" x14ac:dyDescent="0.2">
      <c r="A493" s="318"/>
      <c r="B493" s="95" t="s">
        <v>6306</v>
      </c>
      <c r="C493" s="116">
        <f>Anexo_01!$F73</f>
        <v>0</v>
      </c>
      <c r="D493" s="102"/>
      <c r="E493" s="103"/>
      <c r="F493" s="103"/>
      <c r="G493" s="103"/>
      <c r="H493" s="104"/>
      <c r="I493" s="96" t="str">
        <f t="shared" si="53"/>
        <v/>
      </c>
      <c r="J493" s="109"/>
      <c r="K493" s="307"/>
    </row>
    <row r="494" spans="1:11" s="90" customFormat="1" ht="13.5" hidden="1" customHeight="1" x14ac:dyDescent="0.2">
      <c r="A494" s="318"/>
      <c r="B494" s="95" t="s">
        <v>6307</v>
      </c>
      <c r="C494" s="115" t="str">
        <f>Anexo_01!$Q73</f>
        <v/>
      </c>
      <c r="D494" s="102"/>
      <c r="E494" s="103"/>
      <c r="F494" s="103"/>
      <c r="G494" s="103"/>
      <c r="H494" s="104"/>
      <c r="I494" s="96" t="str">
        <f t="shared" si="53"/>
        <v/>
      </c>
      <c r="J494" s="109"/>
      <c r="K494" s="307"/>
    </row>
    <row r="495" spans="1:11" s="90" customFormat="1" ht="13.5" hidden="1" customHeight="1" x14ac:dyDescent="0.2">
      <c r="A495" s="318"/>
      <c r="B495" s="95" t="s">
        <v>6308</v>
      </c>
      <c r="C495" s="117"/>
      <c r="D495" s="102"/>
      <c r="E495" s="103"/>
      <c r="F495" s="103"/>
      <c r="G495" s="103"/>
      <c r="H495" s="104"/>
      <c r="I495" s="96" t="str">
        <f t="shared" si="53"/>
        <v/>
      </c>
      <c r="J495" s="109"/>
      <c r="K495" s="307"/>
    </row>
    <row r="496" spans="1:11" s="90" customFormat="1" ht="13.5" hidden="1" customHeight="1" x14ac:dyDescent="0.2">
      <c r="A496" s="318"/>
      <c r="B496" s="95" t="s">
        <v>6309</v>
      </c>
      <c r="C496" s="309"/>
      <c r="D496" s="102"/>
      <c r="E496" s="103"/>
      <c r="F496" s="103"/>
      <c r="G496" s="103"/>
      <c r="H496" s="104"/>
      <c r="I496" s="96" t="str">
        <f t="shared" si="53"/>
        <v/>
      </c>
      <c r="J496" s="109"/>
      <c r="K496" s="307"/>
    </row>
    <row r="497" spans="1:11" ht="13.5" hidden="1" customHeight="1" x14ac:dyDescent="0.3">
      <c r="A497" s="319"/>
      <c r="B497" s="97" t="s">
        <v>6313</v>
      </c>
      <c r="C497" s="310"/>
      <c r="D497" s="105"/>
      <c r="E497" s="106"/>
      <c r="F497" s="106"/>
      <c r="G497" s="106"/>
      <c r="H497" s="107"/>
      <c r="I497" s="98" t="str">
        <f t="shared" si="53"/>
        <v/>
      </c>
      <c r="J497" s="110"/>
      <c r="K497" s="308"/>
    </row>
    <row r="498" spans="1:11" s="90" customFormat="1" ht="13.5" hidden="1" customHeight="1" x14ac:dyDescent="0.2">
      <c r="A498" s="317">
        <v>55</v>
      </c>
      <c r="B498" s="93" t="s">
        <v>6303</v>
      </c>
      <c r="C498" s="119">
        <f>Anexo_01!$I74</f>
        <v>0</v>
      </c>
      <c r="D498" s="99"/>
      <c r="E498" s="100"/>
      <c r="F498" s="100"/>
      <c r="G498" s="100"/>
      <c r="H498" s="101"/>
      <c r="I498" s="94" t="str">
        <f>IF(SUM(D498:H498)=0,"",SUM(D498:H498))</f>
        <v/>
      </c>
      <c r="J498" s="108"/>
      <c r="K498" s="306">
        <f>SUM(I498:I506)</f>
        <v>0</v>
      </c>
    </row>
    <row r="499" spans="1:11" s="90" customFormat="1" ht="13.5" hidden="1" customHeight="1" x14ac:dyDescent="0.2">
      <c r="A499" s="318"/>
      <c r="B499" s="95" t="s">
        <v>6304</v>
      </c>
      <c r="C499" s="115" t="str">
        <f>Anexo_01!$D74</f>
        <v/>
      </c>
      <c r="D499" s="102"/>
      <c r="E499" s="103"/>
      <c r="F499" s="103"/>
      <c r="G499" s="103"/>
      <c r="H499" s="104"/>
      <c r="I499" s="96" t="str">
        <f>IF(SUM(D499:H499)=0,"",SUM(D499:H499))</f>
        <v/>
      </c>
      <c r="J499" s="109"/>
      <c r="K499" s="307"/>
    </row>
    <row r="500" spans="1:11" s="90" customFormat="1" ht="13.5" hidden="1" customHeight="1" x14ac:dyDescent="0.2">
      <c r="A500" s="318"/>
      <c r="B500" s="95" t="s">
        <v>6310</v>
      </c>
      <c r="C500" s="115" t="str">
        <f>Anexo_01!$B74</f>
        <v/>
      </c>
      <c r="D500" s="102"/>
      <c r="E500" s="103"/>
      <c r="F500" s="103"/>
      <c r="G500" s="103"/>
      <c r="H500" s="104"/>
      <c r="I500" s="96" t="str">
        <f t="shared" ref="I500:I506" si="54">IF(SUM(D500:H500)=0,"",SUM(D500:H500))</f>
        <v/>
      </c>
      <c r="J500" s="109"/>
      <c r="K500" s="307"/>
    </row>
    <row r="501" spans="1:11" s="90" customFormat="1" ht="13.5" hidden="1" customHeight="1" x14ac:dyDescent="0.2">
      <c r="A501" s="318"/>
      <c r="B501" s="95" t="s">
        <v>6305</v>
      </c>
      <c r="C501" s="115" t="str">
        <f>CONCATENATE("10",Anexo_01!$P74)</f>
        <v>10</v>
      </c>
      <c r="D501" s="102"/>
      <c r="E501" s="103"/>
      <c r="F501" s="103"/>
      <c r="G501" s="103"/>
      <c r="H501" s="104"/>
      <c r="I501" s="96" t="str">
        <f t="shared" si="54"/>
        <v/>
      </c>
      <c r="J501" s="109"/>
      <c r="K501" s="307"/>
    </row>
    <row r="502" spans="1:11" s="90" customFormat="1" ht="13.5" hidden="1" customHeight="1" x14ac:dyDescent="0.2">
      <c r="A502" s="318"/>
      <c r="B502" s="95" t="s">
        <v>6306</v>
      </c>
      <c r="C502" s="116">
        <f>Anexo_01!$F74</f>
        <v>0</v>
      </c>
      <c r="D502" s="102"/>
      <c r="E502" s="103"/>
      <c r="F502" s="103"/>
      <c r="G502" s="103"/>
      <c r="H502" s="104"/>
      <c r="I502" s="96" t="str">
        <f t="shared" si="54"/>
        <v/>
      </c>
      <c r="J502" s="109"/>
      <c r="K502" s="307"/>
    </row>
    <row r="503" spans="1:11" s="90" customFormat="1" ht="13.5" hidden="1" customHeight="1" x14ac:dyDescent="0.2">
      <c r="A503" s="318"/>
      <c r="B503" s="95" t="s">
        <v>6307</v>
      </c>
      <c r="C503" s="115" t="str">
        <f>Anexo_01!$Q74</f>
        <v/>
      </c>
      <c r="D503" s="102"/>
      <c r="E503" s="103"/>
      <c r="F503" s="103"/>
      <c r="G503" s="103"/>
      <c r="H503" s="104"/>
      <c r="I503" s="96" t="str">
        <f t="shared" si="54"/>
        <v/>
      </c>
      <c r="J503" s="109"/>
      <c r="K503" s="307"/>
    </row>
    <row r="504" spans="1:11" s="90" customFormat="1" ht="13.5" hidden="1" customHeight="1" x14ac:dyDescent="0.2">
      <c r="A504" s="318"/>
      <c r="B504" s="95" t="s">
        <v>6308</v>
      </c>
      <c r="C504" s="117"/>
      <c r="D504" s="102"/>
      <c r="E504" s="103"/>
      <c r="F504" s="103"/>
      <c r="G504" s="103"/>
      <c r="H504" s="104"/>
      <c r="I504" s="96" t="str">
        <f t="shared" si="54"/>
        <v/>
      </c>
      <c r="J504" s="109"/>
      <c r="K504" s="307"/>
    </row>
    <row r="505" spans="1:11" s="90" customFormat="1" ht="13.5" hidden="1" customHeight="1" x14ac:dyDescent="0.2">
      <c r="A505" s="318"/>
      <c r="B505" s="95" t="s">
        <v>6309</v>
      </c>
      <c r="C505" s="309"/>
      <c r="D505" s="102"/>
      <c r="E505" s="103"/>
      <c r="F505" s="103"/>
      <c r="G505" s="103"/>
      <c r="H505" s="104"/>
      <c r="I505" s="96" t="str">
        <f t="shared" si="54"/>
        <v/>
      </c>
      <c r="J505" s="109"/>
      <c r="K505" s="307"/>
    </row>
    <row r="506" spans="1:11" ht="13.5" hidden="1" customHeight="1" x14ac:dyDescent="0.3">
      <c r="A506" s="319"/>
      <c r="B506" s="97" t="s">
        <v>6313</v>
      </c>
      <c r="C506" s="310"/>
      <c r="D506" s="105"/>
      <c r="E506" s="106"/>
      <c r="F506" s="106"/>
      <c r="G506" s="106"/>
      <c r="H506" s="107"/>
      <c r="I506" s="98" t="str">
        <f t="shared" si="54"/>
        <v/>
      </c>
      <c r="J506" s="110"/>
      <c r="K506" s="308"/>
    </row>
    <row r="507" spans="1:11" s="90" customFormat="1" ht="13.5" hidden="1" customHeight="1" x14ac:dyDescent="0.2">
      <c r="A507" s="317">
        <v>56</v>
      </c>
      <c r="B507" s="93" t="s">
        <v>6303</v>
      </c>
      <c r="C507" s="119">
        <f>Anexo_01!$I75</f>
        <v>0</v>
      </c>
      <c r="D507" s="99"/>
      <c r="E507" s="100"/>
      <c r="F507" s="100"/>
      <c r="G507" s="100"/>
      <c r="H507" s="101"/>
      <c r="I507" s="94" t="str">
        <f>IF(SUM(D507:H507)=0,"",SUM(D507:H507))</f>
        <v/>
      </c>
      <c r="J507" s="108"/>
      <c r="K507" s="306">
        <f>SUM(I507:I515)</f>
        <v>0</v>
      </c>
    </row>
    <row r="508" spans="1:11" s="90" customFormat="1" ht="13.5" hidden="1" customHeight="1" x14ac:dyDescent="0.2">
      <c r="A508" s="318"/>
      <c r="B508" s="95" t="s">
        <v>6304</v>
      </c>
      <c r="C508" s="115" t="str">
        <f>Anexo_01!$D75</f>
        <v/>
      </c>
      <c r="D508" s="102"/>
      <c r="E508" s="103"/>
      <c r="F508" s="103"/>
      <c r="G508" s="103"/>
      <c r="H508" s="104"/>
      <c r="I508" s="96" t="str">
        <f>IF(SUM(D508:H508)=0,"",SUM(D508:H508))</f>
        <v/>
      </c>
      <c r="J508" s="109"/>
      <c r="K508" s="307"/>
    </row>
    <row r="509" spans="1:11" s="90" customFormat="1" ht="13.5" hidden="1" customHeight="1" x14ac:dyDescent="0.2">
      <c r="A509" s="318"/>
      <c r="B509" s="95" t="s">
        <v>6310</v>
      </c>
      <c r="C509" s="115" t="str">
        <f>Anexo_01!$B75</f>
        <v/>
      </c>
      <c r="D509" s="102"/>
      <c r="E509" s="103"/>
      <c r="F509" s="103"/>
      <c r="G509" s="103"/>
      <c r="H509" s="104"/>
      <c r="I509" s="96" t="str">
        <f t="shared" ref="I509:I515" si="55">IF(SUM(D509:H509)=0,"",SUM(D509:H509))</f>
        <v/>
      </c>
      <c r="J509" s="109"/>
      <c r="K509" s="307"/>
    </row>
    <row r="510" spans="1:11" s="90" customFormat="1" ht="13.5" hidden="1" customHeight="1" x14ac:dyDescent="0.2">
      <c r="A510" s="318"/>
      <c r="B510" s="95" t="s">
        <v>6305</v>
      </c>
      <c r="C510" s="115" t="str">
        <f>CONCATENATE("10",Anexo_01!$P75)</f>
        <v>10</v>
      </c>
      <c r="D510" s="102"/>
      <c r="E510" s="103"/>
      <c r="F510" s="103"/>
      <c r="G510" s="103"/>
      <c r="H510" s="104"/>
      <c r="I510" s="96" t="str">
        <f t="shared" si="55"/>
        <v/>
      </c>
      <c r="J510" s="109"/>
      <c r="K510" s="307"/>
    </row>
    <row r="511" spans="1:11" s="90" customFormat="1" ht="13.5" hidden="1" customHeight="1" x14ac:dyDescent="0.2">
      <c r="A511" s="318"/>
      <c r="B511" s="95" t="s">
        <v>6306</v>
      </c>
      <c r="C511" s="116">
        <f>Anexo_01!$F75</f>
        <v>0</v>
      </c>
      <c r="D511" s="102"/>
      <c r="E511" s="103"/>
      <c r="F511" s="103"/>
      <c r="G511" s="103"/>
      <c r="H511" s="104"/>
      <c r="I511" s="96" t="str">
        <f t="shared" si="55"/>
        <v/>
      </c>
      <c r="J511" s="109"/>
      <c r="K511" s="307"/>
    </row>
    <row r="512" spans="1:11" s="90" customFormat="1" ht="13.5" hidden="1" customHeight="1" x14ac:dyDescent="0.2">
      <c r="A512" s="318"/>
      <c r="B512" s="95" t="s">
        <v>6307</v>
      </c>
      <c r="C512" s="115" t="str">
        <f>Anexo_01!$Q75</f>
        <v/>
      </c>
      <c r="D512" s="102"/>
      <c r="E512" s="103"/>
      <c r="F512" s="103"/>
      <c r="G512" s="103"/>
      <c r="H512" s="104"/>
      <c r="I512" s="96" t="str">
        <f t="shared" si="55"/>
        <v/>
      </c>
      <c r="J512" s="109"/>
      <c r="K512" s="307"/>
    </row>
    <row r="513" spans="1:11" s="90" customFormat="1" ht="13.5" hidden="1" customHeight="1" x14ac:dyDescent="0.2">
      <c r="A513" s="318"/>
      <c r="B513" s="95" t="s">
        <v>6308</v>
      </c>
      <c r="C513" s="117"/>
      <c r="D513" s="102"/>
      <c r="E513" s="103"/>
      <c r="F513" s="103"/>
      <c r="G513" s="103"/>
      <c r="H513" s="104"/>
      <c r="I513" s="96" t="str">
        <f t="shared" si="55"/>
        <v/>
      </c>
      <c r="J513" s="109"/>
      <c r="K513" s="307"/>
    </row>
    <row r="514" spans="1:11" s="90" customFormat="1" ht="13.5" hidden="1" customHeight="1" x14ac:dyDescent="0.2">
      <c r="A514" s="318"/>
      <c r="B514" s="95" t="s">
        <v>6309</v>
      </c>
      <c r="C514" s="309"/>
      <c r="D514" s="102"/>
      <c r="E514" s="103"/>
      <c r="F514" s="103"/>
      <c r="G514" s="103"/>
      <c r="H514" s="104"/>
      <c r="I514" s="96" t="str">
        <f t="shared" si="55"/>
        <v/>
      </c>
      <c r="J514" s="109"/>
      <c r="K514" s="307"/>
    </row>
    <row r="515" spans="1:11" ht="13.5" hidden="1" customHeight="1" x14ac:dyDescent="0.3">
      <c r="A515" s="319"/>
      <c r="B515" s="97" t="s">
        <v>6313</v>
      </c>
      <c r="C515" s="310"/>
      <c r="D515" s="105"/>
      <c r="E515" s="106"/>
      <c r="F515" s="106"/>
      <c r="G515" s="106"/>
      <c r="H515" s="107"/>
      <c r="I515" s="98" t="str">
        <f t="shared" si="55"/>
        <v/>
      </c>
      <c r="J515" s="110"/>
      <c r="K515" s="308"/>
    </row>
    <row r="516" spans="1:11" s="90" customFormat="1" ht="13.5" hidden="1" customHeight="1" x14ac:dyDescent="0.2">
      <c r="A516" s="317">
        <v>57</v>
      </c>
      <c r="B516" s="93" t="s">
        <v>6303</v>
      </c>
      <c r="C516" s="119">
        <f>Anexo_01!$I76</f>
        <v>0</v>
      </c>
      <c r="D516" s="99"/>
      <c r="E516" s="100"/>
      <c r="F516" s="100"/>
      <c r="G516" s="100"/>
      <c r="H516" s="101"/>
      <c r="I516" s="94" t="str">
        <f>IF(SUM(D516:H516)=0,"",SUM(D516:H516))</f>
        <v/>
      </c>
      <c r="J516" s="108"/>
      <c r="K516" s="306">
        <f>SUM(I516:I524)</f>
        <v>0</v>
      </c>
    </row>
    <row r="517" spans="1:11" s="90" customFormat="1" ht="13.5" hidden="1" customHeight="1" x14ac:dyDescent="0.2">
      <c r="A517" s="318"/>
      <c r="B517" s="95" t="s">
        <v>6304</v>
      </c>
      <c r="C517" s="115" t="str">
        <f>Anexo_01!$D76</f>
        <v/>
      </c>
      <c r="D517" s="102"/>
      <c r="E517" s="103"/>
      <c r="F517" s="103"/>
      <c r="G517" s="103"/>
      <c r="H517" s="104"/>
      <c r="I517" s="96" t="str">
        <f>IF(SUM(D517:H517)=0,"",SUM(D517:H517))</f>
        <v/>
      </c>
      <c r="J517" s="109"/>
      <c r="K517" s="307"/>
    </row>
    <row r="518" spans="1:11" s="90" customFormat="1" ht="13.5" hidden="1" customHeight="1" x14ac:dyDescent="0.2">
      <c r="A518" s="318"/>
      <c r="B518" s="95" t="s">
        <v>6310</v>
      </c>
      <c r="C518" s="115" t="str">
        <f>Anexo_01!$B76</f>
        <v/>
      </c>
      <c r="D518" s="102"/>
      <c r="E518" s="103"/>
      <c r="F518" s="103"/>
      <c r="G518" s="103"/>
      <c r="H518" s="104"/>
      <c r="I518" s="96" t="str">
        <f t="shared" ref="I518:I524" si="56">IF(SUM(D518:H518)=0,"",SUM(D518:H518))</f>
        <v/>
      </c>
      <c r="J518" s="109"/>
      <c r="K518" s="307"/>
    </row>
    <row r="519" spans="1:11" s="90" customFormat="1" ht="13.5" hidden="1" customHeight="1" x14ac:dyDescent="0.2">
      <c r="A519" s="318"/>
      <c r="B519" s="95" t="s">
        <v>6305</v>
      </c>
      <c r="C519" s="115" t="str">
        <f>CONCATENATE("10",Anexo_01!$P76)</f>
        <v>10</v>
      </c>
      <c r="D519" s="102"/>
      <c r="E519" s="103"/>
      <c r="F519" s="103"/>
      <c r="G519" s="103"/>
      <c r="H519" s="104"/>
      <c r="I519" s="96" t="str">
        <f t="shared" si="56"/>
        <v/>
      </c>
      <c r="J519" s="109"/>
      <c r="K519" s="307"/>
    </row>
    <row r="520" spans="1:11" s="90" customFormat="1" ht="13.5" hidden="1" customHeight="1" x14ac:dyDescent="0.2">
      <c r="A520" s="318"/>
      <c r="B520" s="95" t="s">
        <v>6306</v>
      </c>
      <c r="C520" s="116">
        <f>Anexo_01!$F76</f>
        <v>0</v>
      </c>
      <c r="D520" s="102"/>
      <c r="E520" s="103"/>
      <c r="F520" s="103"/>
      <c r="G520" s="103"/>
      <c r="H520" s="104"/>
      <c r="I520" s="96" t="str">
        <f t="shared" si="56"/>
        <v/>
      </c>
      <c r="J520" s="109"/>
      <c r="K520" s="307"/>
    </row>
    <row r="521" spans="1:11" s="90" customFormat="1" ht="13.5" hidden="1" customHeight="1" x14ac:dyDescent="0.2">
      <c r="A521" s="318"/>
      <c r="B521" s="95" t="s">
        <v>6307</v>
      </c>
      <c r="C521" s="115" t="str">
        <f>Anexo_01!$Q76</f>
        <v/>
      </c>
      <c r="D521" s="102"/>
      <c r="E521" s="103"/>
      <c r="F521" s="103"/>
      <c r="G521" s="103"/>
      <c r="H521" s="104"/>
      <c r="I521" s="96" t="str">
        <f t="shared" si="56"/>
        <v/>
      </c>
      <c r="J521" s="109"/>
      <c r="K521" s="307"/>
    </row>
    <row r="522" spans="1:11" s="90" customFormat="1" ht="13.5" hidden="1" customHeight="1" x14ac:dyDescent="0.2">
      <c r="A522" s="318"/>
      <c r="B522" s="95" t="s">
        <v>6308</v>
      </c>
      <c r="C522" s="117"/>
      <c r="D522" s="102"/>
      <c r="E522" s="103"/>
      <c r="F522" s="103"/>
      <c r="G522" s="103"/>
      <c r="H522" s="104"/>
      <c r="I522" s="96" t="str">
        <f t="shared" si="56"/>
        <v/>
      </c>
      <c r="J522" s="109"/>
      <c r="K522" s="307"/>
    </row>
    <row r="523" spans="1:11" s="90" customFormat="1" ht="13.5" hidden="1" customHeight="1" x14ac:dyDescent="0.2">
      <c r="A523" s="318"/>
      <c r="B523" s="95" t="s">
        <v>6309</v>
      </c>
      <c r="C523" s="309"/>
      <c r="D523" s="102"/>
      <c r="E523" s="103"/>
      <c r="F523" s="103"/>
      <c r="G523" s="103"/>
      <c r="H523" s="104"/>
      <c r="I523" s="96" t="str">
        <f t="shared" si="56"/>
        <v/>
      </c>
      <c r="J523" s="109"/>
      <c r="K523" s="307"/>
    </row>
    <row r="524" spans="1:11" ht="13.5" hidden="1" customHeight="1" x14ac:dyDescent="0.3">
      <c r="A524" s="319"/>
      <c r="B524" s="97" t="s">
        <v>6313</v>
      </c>
      <c r="C524" s="310"/>
      <c r="D524" s="105"/>
      <c r="E524" s="106"/>
      <c r="F524" s="106"/>
      <c r="G524" s="106"/>
      <c r="H524" s="107"/>
      <c r="I524" s="98" t="str">
        <f t="shared" si="56"/>
        <v/>
      </c>
      <c r="J524" s="110"/>
      <c r="K524" s="308"/>
    </row>
    <row r="525" spans="1:11" s="90" customFormat="1" ht="13.5" hidden="1" customHeight="1" x14ac:dyDescent="0.2">
      <c r="A525" s="317">
        <v>58</v>
      </c>
      <c r="B525" s="93" t="s">
        <v>6303</v>
      </c>
      <c r="C525" s="119">
        <f>Anexo_01!$I77</f>
        <v>0</v>
      </c>
      <c r="D525" s="99"/>
      <c r="E525" s="100"/>
      <c r="F525" s="100"/>
      <c r="G525" s="100"/>
      <c r="H525" s="101"/>
      <c r="I525" s="94" t="str">
        <f>IF(SUM(D525:H525)=0,"",SUM(D525:H525))</f>
        <v/>
      </c>
      <c r="J525" s="108"/>
      <c r="K525" s="306">
        <f>SUM(I525:I533)</f>
        <v>0</v>
      </c>
    </row>
    <row r="526" spans="1:11" s="90" customFormat="1" ht="13.5" hidden="1" customHeight="1" x14ac:dyDescent="0.2">
      <c r="A526" s="318"/>
      <c r="B526" s="95" t="s">
        <v>6304</v>
      </c>
      <c r="C526" s="115" t="str">
        <f>Anexo_01!$D77</f>
        <v/>
      </c>
      <c r="D526" s="102"/>
      <c r="E526" s="103"/>
      <c r="F526" s="103"/>
      <c r="G526" s="103"/>
      <c r="H526" s="104"/>
      <c r="I526" s="96" t="str">
        <f>IF(SUM(D526:H526)=0,"",SUM(D526:H526))</f>
        <v/>
      </c>
      <c r="J526" s="109"/>
      <c r="K526" s="307"/>
    </row>
    <row r="527" spans="1:11" s="90" customFormat="1" ht="13.5" hidden="1" customHeight="1" x14ac:dyDescent="0.2">
      <c r="A527" s="318"/>
      <c r="B527" s="95" t="s">
        <v>6310</v>
      </c>
      <c r="C527" s="115" t="str">
        <f>Anexo_01!$B77</f>
        <v/>
      </c>
      <c r="D527" s="102"/>
      <c r="E527" s="103"/>
      <c r="F527" s="103"/>
      <c r="G527" s="103"/>
      <c r="H527" s="104"/>
      <c r="I527" s="96" t="str">
        <f t="shared" ref="I527:I533" si="57">IF(SUM(D527:H527)=0,"",SUM(D527:H527))</f>
        <v/>
      </c>
      <c r="J527" s="109"/>
      <c r="K527" s="307"/>
    </row>
    <row r="528" spans="1:11" s="90" customFormat="1" ht="13.5" hidden="1" customHeight="1" x14ac:dyDescent="0.2">
      <c r="A528" s="318"/>
      <c r="B528" s="95" t="s">
        <v>6305</v>
      </c>
      <c r="C528" s="115" t="str">
        <f>CONCATENATE("10",Anexo_01!$P77)</f>
        <v>10</v>
      </c>
      <c r="D528" s="102"/>
      <c r="E528" s="103"/>
      <c r="F528" s="103"/>
      <c r="G528" s="103"/>
      <c r="H528" s="104"/>
      <c r="I528" s="96" t="str">
        <f t="shared" si="57"/>
        <v/>
      </c>
      <c r="J528" s="109"/>
      <c r="K528" s="307"/>
    </row>
    <row r="529" spans="1:11" s="90" customFormat="1" ht="13.5" hidden="1" customHeight="1" x14ac:dyDescent="0.2">
      <c r="A529" s="318"/>
      <c r="B529" s="95" t="s">
        <v>6306</v>
      </c>
      <c r="C529" s="116">
        <f>Anexo_01!$F77</f>
        <v>0</v>
      </c>
      <c r="D529" s="102"/>
      <c r="E529" s="103"/>
      <c r="F529" s="103"/>
      <c r="G529" s="103"/>
      <c r="H529" s="104"/>
      <c r="I529" s="96" t="str">
        <f t="shared" si="57"/>
        <v/>
      </c>
      <c r="J529" s="109"/>
      <c r="K529" s="307"/>
    </row>
    <row r="530" spans="1:11" s="90" customFormat="1" ht="13.5" hidden="1" customHeight="1" x14ac:dyDescent="0.2">
      <c r="A530" s="318"/>
      <c r="B530" s="95" t="s">
        <v>6307</v>
      </c>
      <c r="C530" s="115" t="str">
        <f>Anexo_01!$Q78</f>
        <v/>
      </c>
      <c r="D530" s="102"/>
      <c r="E530" s="103"/>
      <c r="F530" s="103"/>
      <c r="G530" s="103"/>
      <c r="H530" s="104"/>
      <c r="I530" s="96" t="str">
        <f t="shared" si="57"/>
        <v/>
      </c>
      <c r="J530" s="109"/>
      <c r="K530" s="307"/>
    </row>
    <row r="531" spans="1:11" s="90" customFormat="1" ht="13.5" hidden="1" customHeight="1" x14ac:dyDescent="0.2">
      <c r="A531" s="318"/>
      <c r="B531" s="95" t="s">
        <v>6308</v>
      </c>
      <c r="C531" s="117"/>
      <c r="D531" s="102"/>
      <c r="E531" s="103"/>
      <c r="F531" s="103"/>
      <c r="G531" s="103"/>
      <c r="H531" s="104"/>
      <c r="I531" s="96" t="str">
        <f t="shared" si="57"/>
        <v/>
      </c>
      <c r="J531" s="109"/>
      <c r="K531" s="307"/>
    </row>
    <row r="532" spans="1:11" s="90" customFormat="1" ht="13.5" hidden="1" customHeight="1" x14ac:dyDescent="0.2">
      <c r="A532" s="318"/>
      <c r="B532" s="95" t="s">
        <v>6309</v>
      </c>
      <c r="C532" s="309"/>
      <c r="D532" s="102"/>
      <c r="E532" s="103"/>
      <c r="F532" s="103"/>
      <c r="G532" s="103"/>
      <c r="H532" s="104"/>
      <c r="I532" s="96" t="str">
        <f t="shared" si="57"/>
        <v/>
      </c>
      <c r="J532" s="109"/>
      <c r="K532" s="307"/>
    </row>
    <row r="533" spans="1:11" ht="13.5" hidden="1" customHeight="1" x14ac:dyDescent="0.3">
      <c r="A533" s="319"/>
      <c r="B533" s="97" t="s">
        <v>6313</v>
      </c>
      <c r="C533" s="310"/>
      <c r="D533" s="105"/>
      <c r="E533" s="106"/>
      <c r="F533" s="106"/>
      <c r="G533" s="106"/>
      <c r="H533" s="107"/>
      <c r="I533" s="98" t="str">
        <f t="shared" si="57"/>
        <v/>
      </c>
      <c r="J533" s="110"/>
      <c r="K533" s="308"/>
    </row>
    <row r="534" spans="1:11" s="90" customFormat="1" ht="13.5" hidden="1" customHeight="1" x14ac:dyDescent="0.2">
      <c r="A534" s="317">
        <v>59</v>
      </c>
      <c r="B534" s="93" t="s">
        <v>6303</v>
      </c>
      <c r="C534" s="119">
        <f>Anexo_01!$I78</f>
        <v>0</v>
      </c>
      <c r="D534" s="99"/>
      <c r="E534" s="100"/>
      <c r="F534" s="100"/>
      <c r="G534" s="100"/>
      <c r="H534" s="101"/>
      <c r="I534" s="94" t="str">
        <f>IF(SUM(D534:H534)=0,"",SUM(D534:H534))</f>
        <v/>
      </c>
      <c r="J534" s="108"/>
      <c r="K534" s="306">
        <f>SUM(I534:I542)</f>
        <v>0</v>
      </c>
    </row>
    <row r="535" spans="1:11" s="90" customFormat="1" ht="13.5" hidden="1" customHeight="1" x14ac:dyDescent="0.2">
      <c r="A535" s="318"/>
      <c r="B535" s="95" t="s">
        <v>6304</v>
      </c>
      <c r="C535" s="115" t="str">
        <f>Anexo_01!$D78</f>
        <v/>
      </c>
      <c r="D535" s="102"/>
      <c r="E535" s="103"/>
      <c r="F535" s="103"/>
      <c r="G535" s="103"/>
      <c r="H535" s="104"/>
      <c r="I535" s="96" t="str">
        <f>IF(SUM(D535:H535)=0,"",SUM(D535:H535))</f>
        <v/>
      </c>
      <c r="J535" s="109"/>
      <c r="K535" s="307"/>
    </row>
    <row r="536" spans="1:11" s="90" customFormat="1" ht="13.5" hidden="1" customHeight="1" x14ac:dyDescent="0.2">
      <c r="A536" s="318"/>
      <c r="B536" s="95" t="s">
        <v>6310</v>
      </c>
      <c r="C536" s="115" t="str">
        <f>Anexo_01!$B78</f>
        <v/>
      </c>
      <c r="D536" s="102"/>
      <c r="E536" s="103"/>
      <c r="F536" s="103"/>
      <c r="G536" s="103"/>
      <c r="H536" s="104"/>
      <c r="I536" s="96" t="str">
        <f t="shared" ref="I536:I542" si="58">IF(SUM(D536:H536)=0,"",SUM(D536:H536))</f>
        <v/>
      </c>
      <c r="J536" s="109"/>
      <c r="K536" s="307"/>
    </row>
    <row r="537" spans="1:11" s="90" customFormat="1" ht="13.5" hidden="1" customHeight="1" x14ac:dyDescent="0.2">
      <c r="A537" s="318"/>
      <c r="B537" s="95" t="s">
        <v>6305</v>
      </c>
      <c r="C537" s="115" t="str">
        <f>CONCATENATE("10",Anexo_01!$P78)</f>
        <v>10</v>
      </c>
      <c r="D537" s="102"/>
      <c r="E537" s="103"/>
      <c r="F537" s="103"/>
      <c r="G537" s="103"/>
      <c r="H537" s="104"/>
      <c r="I537" s="96" t="str">
        <f t="shared" si="58"/>
        <v/>
      </c>
      <c r="J537" s="109"/>
      <c r="K537" s="307"/>
    </row>
    <row r="538" spans="1:11" s="90" customFormat="1" ht="13.5" hidden="1" customHeight="1" x14ac:dyDescent="0.2">
      <c r="A538" s="318"/>
      <c r="B538" s="95" t="s">
        <v>6306</v>
      </c>
      <c r="C538" s="116">
        <f>Anexo_01!$F78</f>
        <v>0</v>
      </c>
      <c r="D538" s="102"/>
      <c r="E538" s="103"/>
      <c r="F538" s="103"/>
      <c r="G538" s="103"/>
      <c r="H538" s="104"/>
      <c r="I538" s="96" t="str">
        <f t="shared" si="58"/>
        <v/>
      </c>
      <c r="J538" s="109"/>
      <c r="K538" s="307"/>
    </row>
    <row r="539" spans="1:11" s="90" customFormat="1" ht="13.5" hidden="1" customHeight="1" x14ac:dyDescent="0.2">
      <c r="A539" s="318"/>
      <c r="B539" s="95" t="s">
        <v>6307</v>
      </c>
      <c r="C539" s="115" t="str">
        <f>Anexo_01!$Q78</f>
        <v/>
      </c>
      <c r="D539" s="102"/>
      <c r="E539" s="103"/>
      <c r="F539" s="103"/>
      <c r="G539" s="103"/>
      <c r="H539" s="104"/>
      <c r="I539" s="96" t="str">
        <f t="shared" si="58"/>
        <v/>
      </c>
      <c r="J539" s="109"/>
      <c r="K539" s="307"/>
    </row>
    <row r="540" spans="1:11" s="90" customFormat="1" ht="13.5" hidden="1" customHeight="1" x14ac:dyDescent="0.2">
      <c r="A540" s="318"/>
      <c r="B540" s="95" t="s">
        <v>6308</v>
      </c>
      <c r="C540" s="117"/>
      <c r="D540" s="102"/>
      <c r="E540" s="103"/>
      <c r="F540" s="103"/>
      <c r="G540" s="103"/>
      <c r="H540" s="104"/>
      <c r="I540" s="96" t="str">
        <f t="shared" si="58"/>
        <v/>
      </c>
      <c r="J540" s="109"/>
      <c r="K540" s="307"/>
    </row>
    <row r="541" spans="1:11" s="90" customFormat="1" ht="13.5" hidden="1" customHeight="1" x14ac:dyDescent="0.2">
      <c r="A541" s="318"/>
      <c r="B541" s="95" t="s">
        <v>6309</v>
      </c>
      <c r="C541" s="309"/>
      <c r="D541" s="102"/>
      <c r="E541" s="103"/>
      <c r="F541" s="103"/>
      <c r="G541" s="103"/>
      <c r="H541" s="104"/>
      <c r="I541" s="96" t="str">
        <f t="shared" si="58"/>
        <v/>
      </c>
      <c r="J541" s="109"/>
      <c r="K541" s="307"/>
    </row>
    <row r="542" spans="1:11" ht="13.5" hidden="1" customHeight="1" x14ac:dyDescent="0.3">
      <c r="A542" s="319"/>
      <c r="B542" s="97" t="s">
        <v>6313</v>
      </c>
      <c r="C542" s="310"/>
      <c r="D542" s="105"/>
      <c r="E542" s="106"/>
      <c r="F542" s="106"/>
      <c r="G542" s="106"/>
      <c r="H542" s="107"/>
      <c r="I542" s="98" t="str">
        <f t="shared" si="58"/>
        <v/>
      </c>
      <c r="J542" s="110"/>
      <c r="K542" s="308"/>
    </row>
    <row r="543" spans="1:11" s="90" customFormat="1" ht="13.5" hidden="1" customHeight="1" x14ac:dyDescent="0.2">
      <c r="A543" s="317">
        <v>60</v>
      </c>
      <c r="B543" s="93" t="s">
        <v>6303</v>
      </c>
      <c r="C543" s="119">
        <f>Anexo_01!$I79</f>
        <v>0</v>
      </c>
      <c r="D543" s="99"/>
      <c r="E543" s="100"/>
      <c r="F543" s="100"/>
      <c r="G543" s="100"/>
      <c r="H543" s="101"/>
      <c r="I543" s="94" t="str">
        <f>IF(SUM(D543:H543)=0,"",SUM(D543:H543))</f>
        <v/>
      </c>
      <c r="J543" s="108"/>
      <c r="K543" s="306">
        <f>SUM(I543:I551)</f>
        <v>0</v>
      </c>
    </row>
    <row r="544" spans="1:11" s="90" customFormat="1" ht="13.5" hidden="1" customHeight="1" x14ac:dyDescent="0.2">
      <c r="A544" s="318"/>
      <c r="B544" s="95" t="s">
        <v>6304</v>
      </c>
      <c r="C544" s="115" t="str">
        <f>Anexo_01!$D79</f>
        <v/>
      </c>
      <c r="D544" s="102"/>
      <c r="E544" s="103"/>
      <c r="F544" s="103"/>
      <c r="G544" s="103"/>
      <c r="H544" s="104"/>
      <c r="I544" s="96" t="str">
        <f>IF(SUM(D544:H544)=0,"",SUM(D544:H544))</f>
        <v/>
      </c>
      <c r="J544" s="109"/>
      <c r="K544" s="307"/>
    </row>
    <row r="545" spans="1:11" s="90" customFormat="1" ht="13.5" hidden="1" customHeight="1" x14ac:dyDescent="0.2">
      <c r="A545" s="318"/>
      <c r="B545" s="95" t="s">
        <v>6310</v>
      </c>
      <c r="C545" s="115" t="str">
        <f>Anexo_01!$B79</f>
        <v/>
      </c>
      <c r="D545" s="102"/>
      <c r="E545" s="103"/>
      <c r="F545" s="103"/>
      <c r="G545" s="103"/>
      <c r="H545" s="104"/>
      <c r="I545" s="96" t="str">
        <f t="shared" ref="I545:I551" si="59">IF(SUM(D545:H545)=0,"",SUM(D545:H545))</f>
        <v/>
      </c>
      <c r="J545" s="109"/>
      <c r="K545" s="307"/>
    </row>
    <row r="546" spans="1:11" s="90" customFormat="1" ht="13.5" hidden="1" customHeight="1" x14ac:dyDescent="0.2">
      <c r="A546" s="318"/>
      <c r="B546" s="95" t="s">
        <v>6305</v>
      </c>
      <c r="C546" s="115" t="str">
        <f>CONCATENATE("10",Anexo_01!$P79)</f>
        <v>10</v>
      </c>
      <c r="D546" s="102"/>
      <c r="E546" s="103"/>
      <c r="F546" s="103"/>
      <c r="G546" s="103"/>
      <c r="H546" s="104"/>
      <c r="I546" s="96" t="str">
        <f t="shared" si="59"/>
        <v/>
      </c>
      <c r="J546" s="109"/>
      <c r="K546" s="307"/>
    </row>
    <row r="547" spans="1:11" s="90" customFormat="1" ht="13.5" hidden="1" customHeight="1" x14ac:dyDescent="0.2">
      <c r="A547" s="318"/>
      <c r="B547" s="95" t="s">
        <v>6306</v>
      </c>
      <c r="C547" s="116">
        <f>Anexo_01!$F79</f>
        <v>0</v>
      </c>
      <c r="D547" s="102"/>
      <c r="E547" s="103"/>
      <c r="F547" s="103"/>
      <c r="G547" s="103"/>
      <c r="H547" s="104"/>
      <c r="I547" s="96" t="str">
        <f t="shared" si="59"/>
        <v/>
      </c>
      <c r="J547" s="109"/>
      <c r="K547" s="307"/>
    </row>
    <row r="548" spans="1:11" s="90" customFormat="1" ht="13.5" hidden="1" customHeight="1" x14ac:dyDescent="0.2">
      <c r="A548" s="318"/>
      <c r="B548" s="95" t="s">
        <v>6307</v>
      </c>
      <c r="C548" s="115" t="str">
        <f>Anexo_01!$Q79</f>
        <v/>
      </c>
      <c r="D548" s="102"/>
      <c r="E548" s="103"/>
      <c r="F548" s="103"/>
      <c r="G548" s="103"/>
      <c r="H548" s="104"/>
      <c r="I548" s="96" t="str">
        <f t="shared" si="59"/>
        <v/>
      </c>
      <c r="J548" s="109"/>
      <c r="K548" s="307"/>
    </row>
    <row r="549" spans="1:11" s="90" customFormat="1" ht="13.5" hidden="1" customHeight="1" x14ac:dyDescent="0.2">
      <c r="A549" s="318"/>
      <c r="B549" s="95" t="s">
        <v>6308</v>
      </c>
      <c r="C549" s="117"/>
      <c r="D549" s="102"/>
      <c r="E549" s="103"/>
      <c r="F549" s="103"/>
      <c r="G549" s="103"/>
      <c r="H549" s="104"/>
      <c r="I549" s="96" t="str">
        <f t="shared" si="59"/>
        <v/>
      </c>
      <c r="J549" s="109"/>
      <c r="K549" s="307"/>
    </row>
    <row r="550" spans="1:11" s="90" customFormat="1" ht="13.5" hidden="1" customHeight="1" x14ac:dyDescent="0.2">
      <c r="A550" s="318"/>
      <c r="B550" s="95" t="s">
        <v>6309</v>
      </c>
      <c r="C550" s="309"/>
      <c r="D550" s="102"/>
      <c r="E550" s="103"/>
      <c r="F550" s="103"/>
      <c r="G550" s="103"/>
      <c r="H550" s="104"/>
      <c r="I550" s="96" t="str">
        <f t="shared" si="59"/>
        <v/>
      </c>
      <c r="J550" s="109"/>
      <c r="K550" s="307"/>
    </row>
    <row r="551" spans="1:11" ht="13.5" hidden="1" customHeight="1" x14ac:dyDescent="0.3">
      <c r="A551" s="319"/>
      <c r="B551" s="97" t="s">
        <v>6313</v>
      </c>
      <c r="C551" s="310"/>
      <c r="D551" s="105"/>
      <c r="E551" s="106"/>
      <c r="F551" s="106"/>
      <c r="G551" s="106"/>
      <c r="H551" s="107"/>
      <c r="I551" s="98" t="str">
        <f t="shared" si="59"/>
        <v/>
      </c>
      <c r="J551" s="110"/>
      <c r="K551" s="308"/>
    </row>
    <row r="552" spans="1:11" s="90" customFormat="1" ht="13.5" hidden="1" customHeight="1" x14ac:dyDescent="0.2">
      <c r="A552" s="317">
        <v>61</v>
      </c>
      <c r="B552" s="93" t="s">
        <v>6303</v>
      </c>
      <c r="C552" s="119">
        <f>Anexo_01!$I80</f>
        <v>0</v>
      </c>
      <c r="D552" s="99"/>
      <c r="E552" s="100"/>
      <c r="F552" s="100"/>
      <c r="G552" s="100"/>
      <c r="H552" s="101"/>
      <c r="I552" s="94" t="str">
        <f>IF(SUM(D552:H552)=0,"",SUM(D552:H552))</f>
        <v/>
      </c>
      <c r="J552" s="108"/>
      <c r="K552" s="306">
        <f>SUM(I552:I560)</f>
        <v>0</v>
      </c>
    </row>
    <row r="553" spans="1:11" s="90" customFormat="1" ht="13.5" hidden="1" customHeight="1" x14ac:dyDescent="0.2">
      <c r="A553" s="318"/>
      <c r="B553" s="95" t="s">
        <v>6304</v>
      </c>
      <c r="C553" s="115" t="str">
        <f>Anexo_01!$D80</f>
        <v/>
      </c>
      <c r="D553" s="102"/>
      <c r="E553" s="103"/>
      <c r="F553" s="103"/>
      <c r="G553" s="103"/>
      <c r="H553" s="104"/>
      <c r="I553" s="96" t="str">
        <f>IF(SUM(D553:H553)=0,"",SUM(D553:H553))</f>
        <v/>
      </c>
      <c r="J553" s="109"/>
      <c r="K553" s="307"/>
    </row>
    <row r="554" spans="1:11" s="90" customFormat="1" ht="13.5" hidden="1" customHeight="1" x14ac:dyDescent="0.2">
      <c r="A554" s="318"/>
      <c r="B554" s="95" t="s">
        <v>6310</v>
      </c>
      <c r="C554" s="115" t="str">
        <f>Anexo_01!$B80</f>
        <v/>
      </c>
      <c r="D554" s="102"/>
      <c r="E554" s="103"/>
      <c r="F554" s="103"/>
      <c r="G554" s="103"/>
      <c r="H554" s="104"/>
      <c r="I554" s="96" t="str">
        <f t="shared" ref="I554:I560" si="60">IF(SUM(D554:H554)=0,"",SUM(D554:H554))</f>
        <v/>
      </c>
      <c r="J554" s="109"/>
      <c r="K554" s="307"/>
    </row>
    <row r="555" spans="1:11" s="90" customFormat="1" ht="13.5" hidden="1" customHeight="1" x14ac:dyDescent="0.2">
      <c r="A555" s="318"/>
      <c r="B555" s="95" t="s">
        <v>6305</v>
      </c>
      <c r="C555" s="115" t="str">
        <f>CONCATENATE("10",Anexo_01!$P80)</f>
        <v>10</v>
      </c>
      <c r="D555" s="102"/>
      <c r="E555" s="103"/>
      <c r="F555" s="103"/>
      <c r="G555" s="103"/>
      <c r="H555" s="104"/>
      <c r="I555" s="96" t="str">
        <f t="shared" si="60"/>
        <v/>
      </c>
      <c r="J555" s="109"/>
      <c r="K555" s="307"/>
    </row>
    <row r="556" spans="1:11" s="90" customFormat="1" ht="13.5" hidden="1" customHeight="1" x14ac:dyDescent="0.2">
      <c r="A556" s="318"/>
      <c r="B556" s="95" t="s">
        <v>6306</v>
      </c>
      <c r="C556" s="116">
        <f>Anexo_01!$F80</f>
        <v>0</v>
      </c>
      <c r="D556" s="102"/>
      <c r="E556" s="103"/>
      <c r="F556" s="103"/>
      <c r="G556" s="103"/>
      <c r="H556" s="104"/>
      <c r="I556" s="96" t="str">
        <f t="shared" si="60"/>
        <v/>
      </c>
      <c r="J556" s="109"/>
      <c r="K556" s="307"/>
    </row>
    <row r="557" spans="1:11" s="90" customFormat="1" ht="13.5" hidden="1" customHeight="1" x14ac:dyDescent="0.2">
      <c r="A557" s="318"/>
      <c r="B557" s="95" t="s">
        <v>6307</v>
      </c>
      <c r="C557" s="115" t="str">
        <f>Anexo_01!$Q80</f>
        <v/>
      </c>
      <c r="D557" s="102"/>
      <c r="E557" s="103"/>
      <c r="F557" s="103"/>
      <c r="G557" s="103"/>
      <c r="H557" s="104"/>
      <c r="I557" s="96" t="str">
        <f t="shared" si="60"/>
        <v/>
      </c>
      <c r="J557" s="109"/>
      <c r="K557" s="307"/>
    </row>
    <row r="558" spans="1:11" s="90" customFormat="1" ht="13.5" hidden="1" customHeight="1" x14ac:dyDescent="0.2">
      <c r="A558" s="318"/>
      <c r="B558" s="95" t="s">
        <v>6308</v>
      </c>
      <c r="C558" s="117"/>
      <c r="D558" s="102"/>
      <c r="E558" s="103"/>
      <c r="F558" s="103"/>
      <c r="G558" s="103"/>
      <c r="H558" s="104"/>
      <c r="I558" s="96" t="str">
        <f t="shared" si="60"/>
        <v/>
      </c>
      <c r="J558" s="109"/>
      <c r="K558" s="307"/>
    </row>
    <row r="559" spans="1:11" s="90" customFormat="1" ht="13.5" hidden="1" customHeight="1" x14ac:dyDescent="0.2">
      <c r="A559" s="318"/>
      <c r="B559" s="95" t="s">
        <v>6309</v>
      </c>
      <c r="C559" s="309"/>
      <c r="D559" s="102"/>
      <c r="E559" s="103"/>
      <c r="F559" s="103"/>
      <c r="G559" s="103"/>
      <c r="H559" s="104"/>
      <c r="I559" s="96" t="str">
        <f t="shared" si="60"/>
        <v/>
      </c>
      <c r="J559" s="109"/>
      <c r="K559" s="307"/>
    </row>
    <row r="560" spans="1:11" ht="13.5" hidden="1" customHeight="1" x14ac:dyDescent="0.3">
      <c r="A560" s="319"/>
      <c r="B560" s="97" t="s">
        <v>6313</v>
      </c>
      <c r="C560" s="310"/>
      <c r="D560" s="105"/>
      <c r="E560" s="106"/>
      <c r="F560" s="106"/>
      <c r="G560" s="106"/>
      <c r="H560" s="107"/>
      <c r="I560" s="98" t="str">
        <f t="shared" si="60"/>
        <v/>
      </c>
      <c r="J560" s="110"/>
      <c r="K560" s="308"/>
    </row>
    <row r="561" spans="1:11" s="90" customFormat="1" ht="13.5" hidden="1" customHeight="1" x14ac:dyDescent="0.2">
      <c r="A561" s="317">
        <v>62</v>
      </c>
      <c r="B561" s="93" t="s">
        <v>6303</v>
      </c>
      <c r="C561" s="119">
        <f>Anexo_01!$I81</f>
        <v>0</v>
      </c>
      <c r="D561" s="99"/>
      <c r="E561" s="100"/>
      <c r="F561" s="100"/>
      <c r="G561" s="100"/>
      <c r="H561" s="101"/>
      <c r="I561" s="94" t="str">
        <f>IF(SUM(D561:H561)=0,"",SUM(D561:H561))</f>
        <v/>
      </c>
      <c r="J561" s="108"/>
      <c r="K561" s="306">
        <f>SUM(I561:I569)</f>
        <v>0</v>
      </c>
    </row>
    <row r="562" spans="1:11" s="90" customFormat="1" ht="13.5" hidden="1" customHeight="1" x14ac:dyDescent="0.2">
      <c r="A562" s="318"/>
      <c r="B562" s="95" t="s">
        <v>6304</v>
      </c>
      <c r="C562" s="115" t="str">
        <f>Anexo_01!$D81</f>
        <v/>
      </c>
      <c r="D562" s="102"/>
      <c r="E562" s="103"/>
      <c r="F562" s="103"/>
      <c r="G562" s="103"/>
      <c r="H562" s="104"/>
      <c r="I562" s="96" t="str">
        <f>IF(SUM(D562:H562)=0,"",SUM(D562:H562))</f>
        <v/>
      </c>
      <c r="J562" s="109"/>
      <c r="K562" s="307"/>
    </row>
    <row r="563" spans="1:11" s="90" customFormat="1" ht="13.5" hidden="1" customHeight="1" x14ac:dyDescent="0.2">
      <c r="A563" s="318"/>
      <c r="B563" s="95" t="s">
        <v>6310</v>
      </c>
      <c r="C563" s="115" t="str">
        <f>Anexo_01!$B81</f>
        <v/>
      </c>
      <c r="D563" s="102"/>
      <c r="E563" s="103"/>
      <c r="F563" s="103"/>
      <c r="G563" s="103"/>
      <c r="H563" s="104"/>
      <c r="I563" s="96" t="str">
        <f t="shared" ref="I563:I569" si="61">IF(SUM(D563:H563)=0,"",SUM(D563:H563))</f>
        <v/>
      </c>
      <c r="J563" s="109"/>
      <c r="K563" s="307"/>
    </row>
    <row r="564" spans="1:11" s="90" customFormat="1" ht="13.5" hidden="1" customHeight="1" x14ac:dyDescent="0.2">
      <c r="A564" s="318"/>
      <c r="B564" s="95" t="s">
        <v>6305</v>
      </c>
      <c r="C564" s="115" t="str">
        <f>CONCATENATE("10",Anexo_01!$P81)</f>
        <v>10</v>
      </c>
      <c r="D564" s="102"/>
      <c r="E564" s="103"/>
      <c r="F564" s="103"/>
      <c r="G564" s="103"/>
      <c r="H564" s="104"/>
      <c r="I564" s="96" t="str">
        <f t="shared" si="61"/>
        <v/>
      </c>
      <c r="J564" s="109"/>
      <c r="K564" s="307"/>
    </row>
    <row r="565" spans="1:11" s="90" customFormat="1" ht="13.5" hidden="1" customHeight="1" x14ac:dyDescent="0.2">
      <c r="A565" s="318"/>
      <c r="B565" s="95" t="s">
        <v>6306</v>
      </c>
      <c r="C565" s="116">
        <f>Anexo_01!$F81</f>
        <v>0</v>
      </c>
      <c r="D565" s="102"/>
      <c r="E565" s="103"/>
      <c r="F565" s="103"/>
      <c r="G565" s="103"/>
      <c r="H565" s="104"/>
      <c r="I565" s="96" t="str">
        <f t="shared" si="61"/>
        <v/>
      </c>
      <c r="J565" s="109"/>
      <c r="K565" s="307"/>
    </row>
    <row r="566" spans="1:11" s="90" customFormat="1" ht="13.5" hidden="1" customHeight="1" x14ac:dyDescent="0.2">
      <c r="A566" s="318"/>
      <c r="B566" s="95" t="s">
        <v>6307</v>
      </c>
      <c r="C566" s="115" t="str">
        <f>Anexo_01!$Q81</f>
        <v/>
      </c>
      <c r="D566" s="102"/>
      <c r="E566" s="103"/>
      <c r="F566" s="103"/>
      <c r="G566" s="103"/>
      <c r="H566" s="104"/>
      <c r="I566" s="96" t="str">
        <f t="shared" si="61"/>
        <v/>
      </c>
      <c r="J566" s="109"/>
      <c r="K566" s="307"/>
    </row>
    <row r="567" spans="1:11" s="90" customFormat="1" ht="13.5" hidden="1" customHeight="1" x14ac:dyDescent="0.2">
      <c r="A567" s="318"/>
      <c r="B567" s="95" t="s">
        <v>6308</v>
      </c>
      <c r="C567" s="117"/>
      <c r="D567" s="102"/>
      <c r="E567" s="103"/>
      <c r="F567" s="103"/>
      <c r="G567" s="103"/>
      <c r="H567" s="104"/>
      <c r="I567" s="96" t="str">
        <f t="shared" si="61"/>
        <v/>
      </c>
      <c r="J567" s="109"/>
      <c r="K567" s="307"/>
    </row>
    <row r="568" spans="1:11" s="90" customFormat="1" ht="13.5" hidden="1" customHeight="1" x14ac:dyDescent="0.2">
      <c r="A568" s="318"/>
      <c r="B568" s="95" t="s">
        <v>6309</v>
      </c>
      <c r="C568" s="309"/>
      <c r="D568" s="102"/>
      <c r="E568" s="103"/>
      <c r="F568" s="103"/>
      <c r="G568" s="103"/>
      <c r="H568" s="104"/>
      <c r="I568" s="96" t="str">
        <f t="shared" si="61"/>
        <v/>
      </c>
      <c r="J568" s="109"/>
      <c r="K568" s="307"/>
    </row>
    <row r="569" spans="1:11" ht="13.5" hidden="1" customHeight="1" x14ac:dyDescent="0.3">
      <c r="A569" s="319"/>
      <c r="B569" s="97" t="s">
        <v>6313</v>
      </c>
      <c r="C569" s="310"/>
      <c r="D569" s="105"/>
      <c r="E569" s="106"/>
      <c r="F569" s="106"/>
      <c r="G569" s="106"/>
      <c r="H569" s="107"/>
      <c r="I569" s="98" t="str">
        <f t="shared" si="61"/>
        <v/>
      </c>
      <c r="J569" s="110"/>
      <c r="K569" s="308"/>
    </row>
    <row r="570" spans="1:11" s="90" customFormat="1" ht="13.5" hidden="1" customHeight="1" x14ac:dyDescent="0.2">
      <c r="A570" s="317">
        <v>63</v>
      </c>
      <c r="B570" s="93" t="s">
        <v>6303</v>
      </c>
      <c r="C570" s="119">
        <f>Anexo_01!$I82</f>
        <v>0</v>
      </c>
      <c r="D570" s="99"/>
      <c r="E570" s="100"/>
      <c r="F570" s="100"/>
      <c r="G570" s="100"/>
      <c r="H570" s="101"/>
      <c r="I570" s="94" t="str">
        <f>IF(SUM(D570:H570)=0,"",SUM(D570:H570))</f>
        <v/>
      </c>
      <c r="J570" s="108"/>
      <c r="K570" s="306">
        <f>SUM(I570:I578)</f>
        <v>0</v>
      </c>
    </row>
    <row r="571" spans="1:11" s="90" customFormat="1" ht="13.5" hidden="1" customHeight="1" x14ac:dyDescent="0.2">
      <c r="A571" s="318"/>
      <c r="B571" s="95" t="s">
        <v>6304</v>
      </c>
      <c r="C571" s="115" t="str">
        <f>Anexo_01!$D82</f>
        <v/>
      </c>
      <c r="D571" s="102"/>
      <c r="E571" s="103"/>
      <c r="F571" s="103"/>
      <c r="G571" s="103"/>
      <c r="H571" s="104"/>
      <c r="I571" s="96" t="str">
        <f>IF(SUM(D571:H571)=0,"",SUM(D571:H571))</f>
        <v/>
      </c>
      <c r="J571" s="109"/>
      <c r="K571" s="307"/>
    </row>
    <row r="572" spans="1:11" s="90" customFormat="1" ht="13.5" hidden="1" customHeight="1" x14ac:dyDescent="0.2">
      <c r="A572" s="318"/>
      <c r="B572" s="95" t="s">
        <v>6310</v>
      </c>
      <c r="C572" s="115" t="str">
        <f>Anexo_01!$B82</f>
        <v/>
      </c>
      <c r="D572" s="102"/>
      <c r="E572" s="103"/>
      <c r="F572" s="103"/>
      <c r="G572" s="103"/>
      <c r="H572" s="104"/>
      <c r="I572" s="96" t="str">
        <f t="shared" ref="I572:I578" si="62">IF(SUM(D572:H572)=0,"",SUM(D572:H572))</f>
        <v/>
      </c>
      <c r="J572" s="109"/>
      <c r="K572" s="307"/>
    </row>
    <row r="573" spans="1:11" s="90" customFormat="1" ht="13.5" hidden="1" customHeight="1" x14ac:dyDescent="0.2">
      <c r="A573" s="318"/>
      <c r="B573" s="95" t="s">
        <v>6305</v>
      </c>
      <c r="C573" s="115" t="str">
        <f>CONCATENATE("10",Anexo_01!$P82)</f>
        <v>10</v>
      </c>
      <c r="D573" s="102"/>
      <c r="E573" s="103"/>
      <c r="F573" s="103"/>
      <c r="G573" s="103"/>
      <c r="H573" s="104"/>
      <c r="I573" s="96" t="str">
        <f t="shared" si="62"/>
        <v/>
      </c>
      <c r="J573" s="109"/>
      <c r="K573" s="307"/>
    </row>
    <row r="574" spans="1:11" s="90" customFormat="1" ht="13.5" hidden="1" customHeight="1" x14ac:dyDescent="0.2">
      <c r="A574" s="318"/>
      <c r="B574" s="95" t="s">
        <v>6306</v>
      </c>
      <c r="C574" s="116">
        <f>Anexo_01!$F82</f>
        <v>0</v>
      </c>
      <c r="D574" s="102"/>
      <c r="E574" s="103"/>
      <c r="F574" s="103"/>
      <c r="G574" s="103"/>
      <c r="H574" s="104"/>
      <c r="I574" s="96" t="str">
        <f t="shared" si="62"/>
        <v/>
      </c>
      <c r="J574" s="109"/>
      <c r="K574" s="307"/>
    </row>
    <row r="575" spans="1:11" s="90" customFormat="1" ht="13.5" hidden="1" customHeight="1" x14ac:dyDescent="0.2">
      <c r="A575" s="318"/>
      <c r="B575" s="95" t="s">
        <v>6307</v>
      </c>
      <c r="C575" s="115" t="str">
        <f>Anexo_01!$Q82</f>
        <v/>
      </c>
      <c r="D575" s="102"/>
      <c r="E575" s="103"/>
      <c r="F575" s="103"/>
      <c r="G575" s="103"/>
      <c r="H575" s="104"/>
      <c r="I575" s="96" t="str">
        <f t="shared" si="62"/>
        <v/>
      </c>
      <c r="J575" s="109"/>
      <c r="K575" s="307"/>
    </row>
    <row r="576" spans="1:11" s="90" customFormat="1" ht="13.5" hidden="1" customHeight="1" x14ac:dyDescent="0.2">
      <c r="A576" s="318"/>
      <c r="B576" s="95" t="s">
        <v>6308</v>
      </c>
      <c r="C576" s="117"/>
      <c r="D576" s="102"/>
      <c r="E576" s="103"/>
      <c r="F576" s="103"/>
      <c r="G576" s="103"/>
      <c r="H576" s="104"/>
      <c r="I576" s="96" t="str">
        <f t="shared" si="62"/>
        <v/>
      </c>
      <c r="J576" s="109"/>
      <c r="K576" s="307"/>
    </row>
    <row r="577" spans="1:11" s="90" customFormat="1" ht="13.5" hidden="1" customHeight="1" x14ac:dyDescent="0.2">
      <c r="A577" s="318"/>
      <c r="B577" s="95" t="s">
        <v>6309</v>
      </c>
      <c r="C577" s="309"/>
      <c r="D577" s="102"/>
      <c r="E577" s="103"/>
      <c r="F577" s="103"/>
      <c r="G577" s="103"/>
      <c r="H577" s="104"/>
      <c r="I577" s="96" t="str">
        <f t="shared" si="62"/>
        <v/>
      </c>
      <c r="J577" s="109"/>
      <c r="K577" s="307"/>
    </row>
    <row r="578" spans="1:11" ht="13.5" hidden="1" customHeight="1" x14ac:dyDescent="0.3">
      <c r="A578" s="319"/>
      <c r="B578" s="97" t="s">
        <v>6313</v>
      </c>
      <c r="C578" s="310"/>
      <c r="D578" s="105"/>
      <c r="E578" s="106"/>
      <c r="F578" s="106"/>
      <c r="G578" s="106"/>
      <c r="H578" s="107"/>
      <c r="I578" s="98" t="str">
        <f t="shared" si="62"/>
        <v/>
      </c>
      <c r="J578" s="110"/>
      <c r="K578" s="308"/>
    </row>
    <row r="579" spans="1:11" s="90" customFormat="1" ht="13.5" hidden="1" customHeight="1" x14ac:dyDescent="0.2">
      <c r="A579" s="317">
        <v>64</v>
      </c>
      <c r="B579" s="93" t="s">
        <v>6303</v>
      </c>
      <c r="C579" s="119">
        <f>Anexo_01!$I83</f>
        <v>0</v>
      </c>
      <c r="D579" s="99"/>
      <c r="E579" s="100"/>
      <c r="F579" s="100"/>
      <c r="G579" s="100"/>
      <c r="H579" s="101"/>
      <c r="I579" s="94" t="str">
        <f>IF(SUM(D579:H579)=0,"",SUM(D579:H579))</f>
        <v/>
      </c>
      <c r="J579" s="108"/>
      <c r="K579" s="306">
        <f>SUM(I579:I587)</f>
        <v>0</v>
      </c>
    </row>
    <row r="580" spans="1:11" s="90" customFormat="1" ht="13.5" hidden="1" customHeight="1" x14ac:dyDescent="0.2">
      <c r="A580" s="318"/>
      <c r="B580" s="95" t="s">
        <v>6304</v>
      </c>
      <c r="C580" s="115" t="str">
        <f>Anexo_01!$D83</f>
        <v/>
      </c>
      <c r="D580" s="102"/>
      <c r="E580" s="103"/>
      <c r="F580" s="103"/>
      <c r="G580" s="103"/>
      <c r="H580" s="104"/>
      <c r="I580" s="96" t="str">
        <f>IF(SUM(D580:H580)=0,"",SUM(D580:H580))</f>
        <v/>
      </c>
      <c r="J580" s="109"/>
      <c r="K580" s="307"/>
    </row>
    <row r="581" spans="1:11" s="90" customFormat="1" ht="13.5" hidden="1" customHeight="1" x14ac:dyDescent="0.2">
      <c r="A581" s="318"/>
      <c r="B581" s="95" t="s">
        <v>6310</v>
      </c>
      <c r="C581" s="115" t="str">
        <f>Anexo_01!$B83</f>
        <v/>
      </c>
      <c r="D581" s="102"/>
      <c r="E581" s="103"/>
      <c r="F581" s="103"/>
      <c r="G581" s="103"/>
      <c r="H581" s="104"/>
      <c r="I581" s="96" t="str">
        <f t="shared" ref="I581:I587" si="63">IF(SUM(D581:H581)=0,"",SUM(D581:H581))</f>
        <v/>
      </c>
      <c r="J581" s="109"/>
      <c r="K581" s="307"/>
    </row>
    <row r="582" spans="1:11" s="90" customFormat="1" ht="13.5" hidden="1" customHeight="1" x14ac:dyDescent="0.2">
      <c r="A582" s="318"/>
      <c r="B582" s="95" t="s">
        <v>6305</v>
      </c>
      <c r="C582" s="115" t="str">
        <f>CONCATENATE("10",Anexo_01!$P83)</f>
        <v>10</v>
      </c>
      <c r="D582" s="102"/>
      <c r="E582" s="103"/>
      <c r="F582" s="103"/>
      <c r="G582" s="103"/>
      <c r="H582" s="104"/>
      <c r="I582" s="96" t="str">
        <f t="shared" si="63"/>
        <v/>
      </c>
      <c r="J582" s="109"/>
      <c r="K582" s="307"/>
    </row>
    <row r="583" spans="1:11" s="90" customFormat="1" ht="13.5" hidden="1" customHeight="1" x14ac:dyDescent="0.2">
      <c r="A583" s="318"/>
      <c r="B583" s="95" t="s">
        <v>6306</v>
      </c>
      <c r="C583" s="116">
        <f>Anexo_01!$F83</f>
        <v>0</v>
      </c>
      <c r="D583" s="102"/>
      <c r="E583" s="103"/>
      <c r="F583" s="103"/>
      <c r="G583" s="103"/>
      <c r="H583" s="104"/>
      <c r="I583" s="96" t="str">
        <f t="shared" si="63"/>
        <v/>
      </c>
      <c r="J583" s="109"/>
      <c r="K583" s="307"/>
    </row>
    <row r="584" spans="1:11" s="90" customFormat="1" ht="13.5" hidden="1" customHeight="1" x14ac:dyDescent="0.2">
      <c r="A584" s="318"/>
      <c r="B584" s="95" t="s">
        <v>6307</v>
      </c>
      <c r="C584" s="115" t="str">
        <f>Anexo_01!$Q83</f>
        <v/>
      </c>
      <c r="D584" s="102"/>
      <c r="E584" s="103"/>
      <c r="F584" s="103"/>
      <c r="G584" s="103"/>
      <c r="H584" s="104"/>
      <c r="I584" s="96" t="str">
        <f t="shared" si="63"/>
        <v/>
      </c>
      <c r="J584" s="109"/>
      <c r="K584" s="307"/>
    </row>
    <row r="585" spans="1:11" s="90" customFormat="1" ht="13.5" hidden="1" customHeight="1" x14ac:dyDescent="0.2">
      <c r="A585" s="318"/>
      <c r="B585" s="95" t="s">
        <v>6308</v>
      </c>
      <c r="C585" s="117"/>
      <c r="D585" s="102"/>
      <c r="E585" s="103"/>
      <c r="F585" s="103"/>
      <c r="G585" s="103"/>
      <c r="H585" s="104"/>
      <c r="I585" s="96" t="str">
        <f t="shared" si="63"/>
        <v/>
      </c>
      <c r="J585" s="109"/>
      <c r="K585" s="307"/>
    </row>
    <row r="586" spans="1:11" s="90" customFormat="1" ht="13.5" hidden="1" customHeight="1" x14ac:dyDescent="0.2">
      <c r="A586" s="318"/>
      <c r="B586" s="95" t="s">
        <v>6309</v>
      </c>
      <c r="C586" s="309"/>
      <c r="D586" s="102"/>
      <c r="E586" s="103"/>
      <c r="F586" s="103"/>
      <c r="G586" s="103"/>
      <c r="H586" s="104"/>
      <c r="I586" s="96" t="str">
        <f t="shared" si="63"/>
        <v/>
      </c>
      <c r="J586" s="109"/>
      <c r="K586" s="307"/>
    </row>
    <row r="587" spans="1:11" ht="13.5" hidden="1" customHeight="1" x14ac:dyDescent="0.3">
      <c r="A587" s="319"/>
      <c r="B587" s="97" t="s">
        <v>6313</v>
      </c>
      <c r="C587" s="310"/>
      <c r="D587" s="105"/>
      <c r="E587" s="106"/>
      <c r="F587" s="106"/>
      <c r="G587" s="106"/>
      <c r="H587" s="107"/>
      <c r="I587" s="98" t="str">
        <f t="shared" si="63"/>
        <v/>
      </c>
      <c r="J587" s="110"/>
      <c r="K587" s="308"/>
    </row>
    <row r="588" spans="1:11" s="90" customFormat="1" ht="13.5" hidden="1" customHeight="1" x14ac:dyDescent="0.2">
      <c r="A588" s="317">
        <v>65</v>
      </c>
      <c r="B588" s="93" t="s">
        <v>6303</v>
      </c>
      <c r="C588" s="119">
        <f>Anexo_01!$I84</f>
        <v>0</v>
      </c>
      <c r="D588" s="99"/>
      <c r="E588" s="100"/>
      <c r="F588" s="100"/>
      <c r="G588" s="100"/>
      <c r="H588" s="101"/>
      <c r="I588" s="94" t="str">
        <f>IF(SUM(D588:H588)=0,"",SUM(D588:H588))</f>
        <v/>
      </c>
      <c r="J588" s="108"/>
      <c r="K588" s="306">
        <f>SUM(I588:I596)</f>
        <v>0</v>
      </c>
    </row>
    <row r="589" spans="1:11" s="90" customFormat="1" ht="13.5" hidden="1" customHeight="1" x14ac:dyDescent="0.2">
      <c r="A589" s="318"/>
      <c r="B589" s="95" t="s">
        <v>6304</v>
      </c>
      <c r="C589" s="115" t="str">
        <f>Anexo_01!$D84</f>
        <v/>
      </c>
      <c r="D589" s="102"/>
      <c r="E589" s="103"/>
      <c r="F589" s="103"/>
      <c r="G589" s="103"/>
      <c r="H589" s="104"/>
      <c r="I589" s="96" t="str">
        <f>IF(SUM(D589:H589)=0,"",SUM(D589:H589))</f>
        <v/>
      </c>
      <c r="J589" s="109"/>
      <c r="K589" s="307"/>
    </row>
    <row r="590" spans="1:11" s="90" customFormat="1" ht="13.5" hidden="1" customHeight="1" x14ac:dyDescent="0.2">
      <c r="A590" s="318"/>
      <c r="B590" s="95" t="s">
        <v>6310</v>
      </c>
      <c r="C590" s="115" t="str">
        <f>Anexo_01!$B84</f>
        <v/>
      </c>
      <c r="D590" s="102"/>
      <c r="E590" s="103"/>
      <c r="F590" s="103"/>
      <c r="G590" s="103"/>
      <c r="H590" s="104"/>
      <c r="I590" s="96" t="str">
        <f t="shared" ref="I590:I596" si="64">IF(SUM(D590:H590)=0,"",SUM(D590:H590))</f>
        <v/>
      </c>
      <c r="J590" s="109"/>
      <c r="K590" s="307"/>
    </row>
    <row r="591" spans="1:11" s="90" customFormat="1" ht="13.5" hidden="1" customHeight="1" x14ac:dyDescent="0.2">
      <c r="A591" s="318"/>
      <c r="B591" s="95" t="s">
        <v>6305</v>
      </c>
      <c r="C591" s="115" t="str">
        <f>CONCATENATE("10",Anexo_01!$P84)</f>
        <v>10</v>
      </c>
      <c r="D591" s="102"/>
      <c r="E591" s="103"/>
      <c r="F591" s="103"/>
      <c r="G591" s="103"/>
      <c r="H591" s="104"/>
      <c r="I591" s="96" t="str">
        <f t="shared" si="64"/>
        <v/>
      </c>
      <c r="J591" s="109"/>
      <c r="K591" s="307"/>
    </row>
    <row r="592" spans="1:11" s="90" customFormat="1" ht="13.5" hidden="1" customHeight="1" x14ac:dyDescent="0.2">
      <c r="A592" s="318"/>
      <c r="B592" s="95" t="s">
        <v>6306</v>
      </c>
      <c r="C592" s="116">
        <f>Anexo_01!$F84</f>
        <v>0</v>
      </c>
      <c r="D592" s="102"/>
      <c r="E592" s="103"/>
      <c r="F592" s="103"/>
      <c r="G592" s="103"/>
      <c r="H592" s="104"/>
      <c r="I592" s="96" t="str">
        <f t="shared" si="64"/>
        <v/>
      </c>
      <c r="J592" s="109"/>
      <c r="K592" s="307"/>
    </row>
    <row r="593" spans="1:11" s="90" customFormat="1" ht="13.5" hidden="1" customHeight="1" x14ac:dyDescent="0.2">
      <c r="A593" s="318"/>
      <c r="B593" s="95" t="s">
        <v>6307</v>
      </c>
      <c r="C593" s="115" t="str">
        <f>Anexo_01!$Q84</f>
        <v/>
      </c>
      <c r="D593" s="102"/>
      <c r="E593" s="103"/>
      <c r="F593" s="103"/>
      <c r="G593" s="103"/>
      <c r="H593" s="104"/>
      <c r="I593" s="96" t="str">
        <f t="shared" si="64"/>
        <v/>
      </c>
      <c r="J593" s="109"/>
      <c r="K593" s="307"/>
    </row>
    <row r="594" spans="1:11" s="90" customFormat="1" ht="13.5" hidden="1" customHeight="1" x14ac:dyDescent="0.2">
      <c r="A594" s="318"/>
      <c r="B594" s="95" t="s">
        <v>6308</v>
      </c>
      <c r="C594" s="117"/>
      <c r="D594" s="102"/>
      <c r="E594" s="103"/>
      <c r="F594" s="103"/>
      <c r="G594" s="103"/>
      <c r="H594" s="104"/>
      <c r="I594" s="96" t="str">
        <f t="shared" si="64"/>
        <v/>
      </c>
      <c r="J594" s="109"/>
      <c r="K594" s="307"/>
    </row>
    <row r="595" spans="1:11" s="90" customFormat="1" ht="13.5" hidden="1" customHeight="1" x14ac:dyDescent="0.2">
      <c r="A595" s="318"/>
      <c r="B595" s="95" t="s">
        <v>6309</v>
      </c>
      <c r="C595" s="309"/>
      <c r="D595" s="102"/>
      <c r="E595" s="103"/>
      <c r="F595" s="103"/>
      <c r="G595" s="103"/>
      <c r="H595" s="104"/>
      <c r="I595" s="96" t="str">
        <f t="shared" si="64"/>
        <v/>
      </c>
      <c r="J595" s="109"/>
      <c r="K595" s="307"/>
    </row>
    <row r="596" spans="1:11" ht="13.5" hidden="1" customHeight="1" x14ac:dyDescent="0.3">
      <c r="A596" s="319"/>
      <c r="B596" s="97" t="s">
        <v>6313</v>
      </c>
      <c r="C596" s="310"/>
      <c r="D596" s="105"/>
      <c r="E596" s="106"/>
      <c r="F596" s="106"/>
      <c r="G596" s="106"/>
      <c r="H596" s="107"/>
      <c r="I596" s="98" t="str">
        <f t="shared" si="64"/>
        <v/>
      </c>
      <c r="J596" s="110"/>
      <c r="K596" s="308"/>
    </row>
    <row r="597" spans="1:11" s="90" customFormat="1" ht="13.5" hidden="1" customHeight="1" x14ac:dyDescent="0.2">
      <c r="A597" s="317">
        <v>66</v>
      </c>
      <c r="B597" s="93" t="s">
        <v>6303</v>
      </c>
      <c r="C597" s="119">
        <f>Anexo_01!$I85</f>
        <v>0</v>
      </c>
      <c r="D597" s="99"/>
      <c r="E597" s="100"/>
      <c r="F597" s="100"/>
      <c r="G597" s="100"/>
      <c r="H597" s="101"/>
      <c r="I597" s="94" t="str">
        <f>IF(SUM(D597:H597)=0,"",SUM(D597:H597))</f>
        <v/>
      </c>
      <c r="J597" s="108"/>
      <c r="K597" s="306">
        <f>SUM(I597:I605)</f>
        <v>0</v>
      </c>
    </row>
    <row r="598" spans="1:11" s="90" customFormat="1" ht="13.5" hidden="1" customHeight="1" x14ac:dyDescent="0.2">
      <c r="A598" s="318"/>
      <c r="B598" s="95" t="s">
        <v>6304</v>
      </c>
      <c r="C598" s="115" t="str">
        <f>Anexo_01!$D85</f>
        <v/>
      </c>
      <c r="D598" s="102"/>
      <c r="E598" s="103"/>
      <c r="F598" s="103"/>
      <c r="G598" s="103"/>
      <c r="H598" s="104"/>
      <c r="I598" s="96" t="str">
        <f>IF(SUM(D598:H598)=0,"",SUM(D598:H598))</f>
        <v/>
      </c>
      <c r="J598" s="109"/>
      <c r="K598" s="307"/>
    </row>
    <row r="599" spans="1:11" s="90" customFormat="1" ht="13.5" hidden="1" customHeight="1" x14ac:dyDescent="0.2">
      <c r="A599" s="318"/>
      <c r="B599" s="95" t="s">
        <v>6310</v>
      </c>
      <c r="C599" s="115" t="str">
        <f>Anexo_01!$B85</f>
        <v/>
      </c>
      <c r="D599" s="102"/>
      <c r="E599" s="103"/>
      <c r="F599" s="103"/>
      <c r="G599" s="103"/>
      <c r="H599" s="104"/>
      <c r="I599" s="96" t="str">
        <f t="shared" ref="I599:I605" si="65">IF(SUM(D599:H599)=0,"",SUM(D599:H599))</f>
        <v/>
      </c>
      <c r="J599" s="109"/>
      <c r="K599" s="307"/>
    </row>
    <row r="600" spans="1:11" s="90" customFormat="1" ht="13.5" hidden="1" customHeight="1" x14ac:dyDescent="0.2">
      <c r="A600" s="318"/>
      <c r="B600" s="95" t="s">
        <v>6305</v>
      </c>
      <c r="C600" s="115" t="str">
        <f>CONCATENATE("10",Anexo_01!$P85)</f>
        <v>10</v>
      </c>
      <c r="D600" s="102"/>
      <c r="E600" s="103"/>
      <c r="F600" s="103"/>
      <c r="G600" s="103"/>
      <c r="H600" s="104"/>
      <c r="I600" s="96" t="str">
        <f t="shared" si="65"/>
        <v/>
      </c>
      <c r="J600" s="109"/>
      <c r="K600" s="307"/>
    </row>
    <row r="601" spans="1:11" s="90" customFormat="1" ht="13.5" hidden="1" customHeight="1" x14ac:dyDescent="0.2">
      <c r="A601" s="318"/>
      <c r="B601" s="95" t="s">
        <v>6306</v>
      </c>
      <c r="C601" s="116">
        <f>Anexo_01!$F85</f>
        <v>0</v>
      </c>
      <c r="D601" s="102"/>
      <c r="E601" s="103"/>
      <c r="F601" s="103"/>
      <c r="G601" s="103"/>
      <c r="H601" s="104"/>
      <c r="I601" s="96" t="str">
        <f t="shared" si="65"/>
        <v/>
      </c>
      <c r="J601" s="109"/>
      <c r="K601" s="307"/>
    </row>
    <row r="602" spans="1:11" s="90" customFormat="1" ht="13.5" hidden="1" customHeight="1" x14ac:dyDescent="0.2">
      <c r="A602" s="318"/>
      <c r="B602" s="95" t="s">
        <v>6307</v>
      </c>
      <c r="C602" s="115" t="str">
        <f>Anexo_01!$Q85</f>
        <v/>
      </c>
      <c r="D602" s="102"/>
      <c r="E602" s="103"/>
      <c r="F602" s="103"/>
      <c r="G602" s="103"/>
      <c r="H602" s="104"/>
      <c r="I602" s="96" t="str">
        <f t="shared" si="65"/>
        <v/>
      </c>
      <c r="J602" s="109"/>
      <c r="K602" s="307"/>
    </row>
    <row r="603" spans="1:11" s="90" customFormat="1" ht="13.5" hidden="1" customHeight="1" x14ac:dyDescent="0.2">
      <c r="A603" s="318"/>
      <c r="B603" s="95" t="s">
        <v>6308</v>
      </c>
      <c r="C603" s="117"/>
      <c r="D603" s="102"/>
      <c r="E603" s="103"/>
      <c r="F603" s="103"/>
      <c r="G603" s="103"/>
      <c r="H603" s="104"/>
      <c r="I603" s="96" t="str">
        <f t="shared" si="65"/>
        <v/>
      </c>
      <c r="J603" s="109"/>
      <c r="K603" s="307"/>
    </row>
    <row r="604" spans="1:11" s="90" customFormat="1" ht="13.5" hidden="1" customHeight="1" x14ac:dyDescent="0.2">
      <c r="A604" s="318"/>
      <c r="B604" s="95" t="s">
        <v>6309</v>
      </c>
      <c r="C604" s="309"/>
      <c r="D604" s="102"/>
      <c r="E604" s="103"/>
      <c r="F604" s="103"/>
      <c r="G604" s="103"/>
      <c r="H604" s="104"/>
      <c r="I604" s="96" t="str">
        <f t="shared" si="65"/>
        <v/>
      </c>
      <c r="J604" s="109"/>
      <c r="K604" s="307"/>
    </row>
    <row r="605" spans="1:11" ht="13.5" hidden="1" customHeight="1" x14ac:dyDescent="0.3">
      <c r="A605" s="319"/>
      <c r="B605" s="97" t="s">
        <v>6313</v>
      </c>
      <c r="C605" s="310"/>
      <c r="D605" s="105"/>
      <c r="E605" s="106"/>
      <c r="F605" s="106"/>
      <c r="G605" s="106"/>
      <c r="H605" s="107"/>
      <c r="I605" s="98" t="str">
        <f t="shared" si="65"/>
        <v/>
      </c>
      <c r="J605" s="110"/>
      <c r="K605" s="308"/>
    </row>
    <row r="606" spans="1:11" s="90" customFormat="1" ht="13.5" hidden="1" customHeight="1" x14ac:dyDescent="0.2">
      <c r="A606" s="317">
        <v>67</v>
      </c>
      <c r="B606" s="93" t="s">
        <v>6303</v>
      </c>
      <c r="C606" s="119">
        <f>Anexo_01!$I86</f>
        <v>0</v>
      </c>
      <c r="D606" s="99"/>
      <c r="E606" s="100"/>
      <c r="F606" s="100"/>
      <c r="G606" s="100"/>
      <c r="H606" s="101"/>
      <c r="I606" s="94" t="str">
        <f>IF(SUM(D606:H606)=0,"",SUM(D606:H606))</f>
        <v/>
      </c>
      <c r="J606" s="108"/>
      <c r="K606" s="306">
        <f>SUM(I606:I614)</f>
        <v>0</v>
      </c>
    </row>
    <row r="607" spans="1:11" s="90" customFormat="1" ht="13.5" hidden="1" customHeight="1" x14ac:dyDescent="0.2">
      <c r="A607" s="318"/>
      <c r="B607" s="95" t="s">
        <v>6304</v>
      </c>
      <c r="C607" s="115" t="str">
        <f>Anexo_01!$D86</f>
        <v/>
      </c>
      <c r="D607" s="102"/>
      <c r="E607" s="103"/>
      <c r="F607" s="103"/>
      <c r="G607" s="103"/>
      <c r="H607" s="104"/>
      <c r="I607" s="96" t="str">
        <f>IF(SUM(D607:H607)=0,"",SUM(D607:H607))</f>
        <v/>
      </c>
      <c r="J607" s="109"/>
      <c r="K607" s="307"/>
    </row>
    <row r="608" spans="1:11" s="90" customFormat="1" ht="13.5" hidden="1" customHeight="1" x14ac:dyDescent="0.2">
      <c r="A608" s="318"/>
      <c r="B608" s="95" t="s">
        <v>6310</v>
      </c>
      <c r="C608" s="115" t="str">
        <f>Anexo_01!$B86</f>
        <v/>
      </c>
      <c r="D608" s="102"/>
      <c r="E608" s="103"/>
      <c r="F608" s="103"/>
      <c r="G608" s="103"/>
      <c r="H608" s="104"/>
      <c r="I608" s="96" t="str">
        <f t="shared" ref="I608:I614" si="66">IF(SUM(D608:H608)=0,"",SUM(D608:H608))</f>
        <v/>
      </c>
      <c r="J608" s="109"/>
      <c r="K608" s="307"/>
    </row>
    <row r="609" spans="1:11" s="90" customFormat="1" ht="13.5" hidden="1" customHeight="1" x14ac:dyDescent="0.2">
      <c r="A609" s="318"/>
      <c r="B609" s="95" t="s">
        <v>6305</v>
      </c>
      <c r="C609" s="115" t="str">
        <f>CONCATENATE("10",Anexo_01!$P86)</f>
        <v>10</v>
      </c>
      <c r="D609" s="102"/>
      <c r="E609" s="103"/>
      <c r="F609" s="103"/>
      <c r="G609" s="103"/>
      <c r="H609" s="104"/>
      <c r="I609" s="96" t="str">
        <f t="shared" si="66"/>
        <v/>
      </c>
      <c r="J609" s="109"/>
      <c r="K609" s="307"/>
    </row>
    <row r="610" spans="1:11" s="90" customFormat="1" ht="13.5" hidden="1" customHeight="1" x14ac:dyDescent="0.2">
      <c r="A610" s="318"/>
      <c r="B610" s="95" t="s">
        <v>6306</v>
      </c>
      <c r="C610" s="116">
        <f>Anexo_01!$F86</f>
        <v>0</v>
      </c>
      <c r="D610" s="102"/>
      <c r="E610" s="103"/>
      <c r="F610" s="103"/>
      <c r="G610" s="103"/>
      <c r="H610" s="104"/>
      <c r="I610" s="96" t="str">
        <f t="shared" si="66"/>
        <v/>
      </c>
      <c r="J610" s="109"/>
      <c r="K610" s="307"/>
    </row>
    <row r="611" spans="1:11" s="90" customFormat="1" ht="13.5" hidden="1" customHeight="1" x14ac:dyDescent="0.2">
      <c r="A611" s="318"/>
      <c r="B611" s="95" t="s">
        <v>6307</v>
      </c>
      <c r="C611" s="115" t="str">
        <f>Anexo_01!$Q86</f>
        <v/>
      </c>
      <c r="D611" s="102"/>
      <c r="E611" s="103"/>
      <c r="F611" s="103"/>
      <c r="G611" s="103"/>
      <c r="H611" s="104"/>
      <c r="I611" s="96" t="str">
        <f t="shared" si="66"/>
        <v/>
      </c>
      <c r="J611" s="109"/>
      <c r="K611" s="307"/>
    </row>
    <row r="612" spans="1:11" s="90" customFormat="1" ht="13.5" hidden="1" customHeight="1" x14ac:dyDescent="0.2">
      <c r="A612" s="318"/>
      <c r="B612" s="95" t="s">
        <v>6308</v>
      </c>
      <c r="C612" s="117"/>
      <c r="D612" s="102"/>
      <c r="E612" s="103"/>
      <c r="F612" s="103"/>
      <c r="G612" s="103"/>
      <c r="H612" s="104"/>
      <c r="I612" s="96" t="str">
        <f t="shared" si="66"/>
        <v/>
      </c>
      <c r="J612" s="109"/>
      <c r="K612" s="307"/>
    </row>
    <row r="613" spans="1:11" s="90" customFormat="1" ht="13.5" hidden="1" customHeight="1" x14ac:dyDescent="0.2">
      <c r="A613" s="318"/>
      <c r="B613" s="95" t="s">
        <v>6309</v>
      </c>
      <c r="C613" s="309"/>
      <c r="D613" s="102"/>
      <c r="E613" s="103"/>
      <c r="F613" s="103"/>
      <c r="G613" s="103"/>
      <c r="H613" s="104"/>
      <c r="I613" s="96" t="str">
        <f t="shared" si="66"/>
        <v/>
      </c>
      <c r="J613" s="109"/>
      <c r="K613" s="307"/>
    </row>
    <row r="614" spans="1:11" ht="13.5" hidden="1" customHeight="1" x14ac:dyDescent="0.3">
      <c r="A614" s="319"/>
      <c r="B614" s="97" t="s">
        <v>6313</v>
      </c>
      <c r="C614" s="310"/>
      <c r="D614" s="105"/>
      <c r="E614" s="106"/>
      <c r="F614" s="106"/>
      <c r="G614" s="106"/>
      <c r="H614" s="107"/>
      <c r="I614" s="98" t="str">
        <f t="shared" si="66"/>
        <v/>
      </c>
      <c r="J614" s="110"/>
      <c r="K614" s="308"/>
    </row>
    <row r="615" spans="1:11" s="90" customFormat="1" ht="13.5" hidden="1" customHeight="1" x14ac:dyDescent="0.2">
      <c r="A615" s="317">
        <v>68</v>
      </c>
      <c r="B615" s="93" t="s">
        <v>6303</v>
      </c>
      <c r="C615" s="119">
        <f>Anexo_01!$I87</f>
        <v>0</v>
      </c>
      <c r="D615" s="99"/>
      <c r="E615" s="100"/>
      <c r="F615" s="100"/>
      <c r="G615" s="100"/>
      <c r="H615" s="101"/>
      <c r="I615" s="94" t="str">
        <f>IF(SUM(D615:H615)=0,"",SUM(D615:H615))</f>
        <v/>
      </c>
      <c r="J615" s="108"/>
      <c r="K615" s="306">
        <f>SUM(I615:I623)</f>
        <v>0</v>
      </c>
    </row>
    <row r="616" spans="1:11" s="90" customFormat="1" ht="13.5" hidden="1" customHeight="1" x14ac:dyDescent="0.2">
      <c r="A616" s="318"/>
      <c r="B616" s="95" t="s">
        <v>6304</v>
      </c>
      <c r="C616" s="115" t="str">
        <f>Anexo_01!$D87</f>
        <v/>
      </c>
      <c r="D616" s="102"/>
      <c r="E616" s="103"/>
      <c r="F616" s="103"/>
      <c r="G616" s="103"/>
      <c r="H616" s="104"/>
      <c r="I616" s="96" t="str">
        <f>IF(SUM(D616:H616)=0,"",SUM(D616:H616))</f>
        <v/>
      </c>
      <c r="J616" s="109"/>
      <c r="K616" s="307"/>
    </row>
    <row r="617" spans="1:11" s="90" customFormat="1" ht="13.5" hidden="1" customHeight="1" x14ac:dyDescent="0.2">
      <c r="A617" s="318"/>
      <c r="B617" s="95" t="s">
        <v>6310</v>
      </c>
      <c r="C617" s="115" t="str">
        <f>Anexo_01!$B87</f>
        <v/>
      </c>
      <c r="D617" s="102"/>
      <c r="E617" s="103"/>
      <c r="F617" s="103"/>
      <c r="G617" s="103"/>
      <c r="H617" s="104"/>
      <c r="I617" s="96" t="str">
        <f t="shared" ref="I617:I623" si="67">IF(SUM(D617:H617)=0,"",SUM(D617:H617))</f>
        <v/>
      </c>
      <c r="J617" s="109"/>
      <c r="K617" s="307"/>
    </row>
    <row r="618" spans="1:11" s="90" customFormat="1" ht="13.5" hidden="1" customHeight="1" x14ac:dyDescent="0.2">
      <c r="A618" s="318"/>
      <c r="B618" s="95" t="s">
        <v>6305</v>
      </c>
      <c r="C618" s="115" t="str">
        <f>CONCATENATE("10",Anexo_01!$P87)</f>
        <v>10</v>
      </c>
      <c r="D618" s="102"/>
      <c r="E618" s="103"/>
      <c r="F618" s="103"/>
      <c r="G618" s="103"/>
      <c r="H618" s="104"/>
      <c r="I618" s="96" t="str">
        <f t="shared" si="67"/>
        <v/>
      </c>
      <c r="J618" s="109"/>
      <c r="K618" s="307"/>
    </row>
    <row r="619" spans="1:11" s="90" customFormat="1" ht="13.5" hidden="1" customHeight="1" x14ac:dyDescent="0.2">
      <c r="A619" s="318"/>
      <c r="B619" s="95" t="s">
        <v>6306</v>
      </c>
      <c r="C619" s="116">
        <f>Anexo_01!$F87</f>
        <v>0</v>
      </c>
      <c r="D619" s="102"/>
      <c r="E619" s="103"/>
      <c r="F619" s="103"/>
      <c r="G619" s="103"/>
      <c r="H619" s="104"/>
      <c r="I619" s="96" t="str">
        <f t="shared" si="67"/>
        <v/>
      </c>
      <c r="J619" s="109"/>
      <c r="K619" s="307"/>
    </row>
    <row r="620" spans="1:11" s="90" customFormat="1" ht="13.5" hidden="1" customHeight="1" x14ac:dyDescent="0.2">
      <c r="A620" s="318"/>
      <c r="B620" s="95" t="s">
        <v>6307</v>
      </c>
      <c r="C620" s="115" t="str">
        <f>Anexo_01!$Q87</f>
        <v/>
      </c>
      <c r="D620" s="102"/>
      <c r="E620" s="103"/>
      <c r="F620" s="103"/>
      <c r="G620" s="103"/>
      <c r="H620" s="104"/>
      <c r="I620" s="96" t="str">
        <f t="shared" si="67"/>
        <v/>
      </c>
      <c r="J620" s="109"/>
      <c r="K620" s="307"/>
    </row>
    <row r="621" spans="1:11" s="90" customFormat="1" ht="13.5" hidden="1" customHeight="1" x14ac:dyDescent="0.2">
      <c r="A621" s="318"/>
      <c r="B621" s="95" t="s">
        <v>6308</v>
      </c>
      <c r="C621" s="117"/>
      <c r="D621" s="102"/>
      <c r="E621" s="103"/>
      <c r="F621" s="103"/>
      <c r="G621" s="103"/>
      <c r="H621" s="104"/>
      <c r="I621" s="96" t="str">
        <f t="shared" si="67"/>
        <v/>
      </c>
      <c r="J621" s="109"/>
      <c r="K621" s="307"/>
    </row>
    <row r="622" spans="1:11" s="90" customFormat="1" ht="13.5" hidden="1" customHeight="1" x14ac:dyDescent="0.2">
      <c r="A622" s="318"/>
      <c r="B622" s="95" t="s">
        <v>6309</v>
      </c>
      <c r="C622" s="309"/>
      <c r="D622" s="102"/>
      <c r="E622" s="103"/>
      <c r="F622" s="103"/>
      <c r="G622" s="103"/>
      <c r="H622" s="104"/>
      <c r="I622" s="96" t="str">
        <f t="shared" si="67"/>
        <v/>
      </c>
      <c r="J622" s="109"/>
      <c r="K622" s="307"/>
    </row>
    <row r="623" spans="1:11" ht="13.5" hidden="1" customHeight="1" x14ac:dyDescent="0.3">
      <c r="A623" s="319"/>
      <c r="B623" s="97" t="s">
        <v>6313</v>
      </c>
      <c r="C623" s="310"/>
      <c r="D623" s="105"/>
      <c r="E623" s="106"/>
      <c r="F623" s="106"/>
      <c r="G623" s="106"/>
      <c r="H623" s="107"/>
      <c r="I623" s="98" t="str">
        <f t="shared" si="67"/>
        <v/>
      </c>
      <c r="J623" s="110"/>
      <c r="K623" s="308"/>
    </row>
    <row r="624" spans="1:11" s="90" customFormat="1" ht="13.5" hidden="1" customHeight="1" x14ac:dyDescent="0.2">
      <c r="A624" s="317">
        <v>69</v>
      </c>
      <c r="B624" s="93" t="s">
        <v>6303</v>
      </c>
      <c r="C624" s="119">
        <f>Anexo_01!$I88</f>
        <v>0</v>
      </c>
      <c r="D624" s="99"/>
      <c r="E624" s="100"/>
      <c r="F624" s="100"/>
      <c r="G624" s="100"/>
      <c r="H624" s="101"/>
      <c r="I624" s="94" t="str">
        <f>IF(SUM(D624:H624)=0,"",SUM(D624:H624))</f>
        <v/>
      </c>
      <c r="J624" s="108"/>
      <c r="K624" s="306">
        <f>SUM(I624:I632)</f>
        <v>0</v>
      </c>
    </row>
    <row r="625" spans="1:11" s="90" customFormat="1" ht="13.5" hidden="1" customHeight="1" x14ac:dyDescent="0.2">
      <c r="A625" s="318"/>
      <c r="B625" s="95" t="s">
        <v>6304</v>
      </c>
      <c r="C625" s="115" t="str">
        <f>Anexo_01!$D88</f>
        <v/>
      </c>
      <c r="D625" s="102"/>
      <c r="E625" s="103"/>
      <c r="F625" s="103"/>
      <c r="G625" s="103"/>
      <c r="H625" s="104"/>
      <c r="I625" s="96" t="str">
        <f>IF(SUM(D625:H625)=0,"",SUM(D625:H625))</f>
        <v/>
      </c>
      <c r="J625" s="109"/>
      <c r="K625" s="307"/>
    </row>
    <row r="626" spans="1:11" s="90" customFormat="1" ht="13.5" hidden="1" customHeight="1" x14ac:dyDescent="0.2">
      <c r="A626" s="318"/>
      <c r="B626" s="95" t="s">
        <v>6310</v>
      </c>
      <c r="C626" s="115" t="str">
        <f>Anexo_01!$B88</f>
        <v/>
      </c>
      <c r="D626" s="102"/>
      <c r="E626" s="103"/>
      <c r="F626" s="103"/>
      <c r="G626" s="103"/>
      <c r="H626" s="104"/>
      <c r="I626" s="96" t="str">
        <f t="shared" ref="I626:I632" si="68">IF(SUM(D626:H626)=0,"",SUM(D626:H626))</f>
        <v/>
      </c>
      <c r="J626" s="109"/>
      <c r="K626" s="307"/>
    </row>
    <row r="627" spans="1:11" s="90" customFormat="1" ht="13.5" hidden="1" customHeight="1" x14ac:dyDescent="0.2">
      <c r="A627" s="318"/>
      <c r="B627" s="95" t="s">
        <v>6305</v>
      </c>
      <c r="C627" s="115" t="str">
        <f>CONCATENATE("10",Anexo_01!$P88)</f>
        <v>10</v>
      </c>
      <c r="D627" s="102"/>
      <c r="E627" s="103"/>
      <c r="F627" s="103"/>
      <c r="G627" s="103"/>
      <c r="H627" s="104"/>
      <c r="I627" s="96" t="str">
        <f t="shared" si="68"/>
        <v/>
      </c>
      <c r="J627" s="109"/>
      <c r="K627" s="307"/>
    </row>
    <row r="628" spans="1:11" s="90" customFormat="1" ht="13.5" hidden="1" customHeight="1" x14ac:dyDescent="0.2">
      <c r="A628" s="318"/>
      <c r="B628" s="95" t="s">
        <v>6306</v>
      </c>
      <c r="C628" s="116">
        <f>Anexo_01!$F88</f>
        <v>0</v>
      </c>
      <c r="D628" s="102"/>
      <c r="E628" s="103"/>
      <c r="F628" s="103"/>
      <c r="G628" s="103"/>
      <c r="H628" s="104"/>
      <c r="I628" s="96" t="str">
        <f t="shared" si="68"/>
        <v/>
      </c>
      <c r="J628" s="109"/>
      <c r="K628" s="307"/>
    </row>
    <row r="629" spans="1:11" s="90" customFormat="1" ht="13.5" hidden="1" customHeight="1" x14ac:dyDescent="0.2">
      <c r="A629" s="318"/>
      <c r="B629" s="95" t="s">
        <v>6307</v>
      </c>
      <c r="C629" s="115" t="str">
        <f>Anexo_01!$Q88</f>
        <v/>
      </c>
      <c r="D629" s="102"/>
      <c r="E629" s="103"/>
      <c r="F629" s="103"/>
      <c r="G629" s="103"/>
      <c r="H629" s="104"/>
      <c r="I629" s="96" t="str">
        <f t="shared" si="68"/>
        <v/>
      </c>
      <c r="J629" s="109"/>
      <c r="K629" s="307"/>
    </row>
    <row r="630" spans="1:11" s="90" customFormat="1" ht="13.5" hidden="1" customHeight="1" x14ac:dyDescent="0.2">
      <c r="A630" s="318"/>
      <c r="B630" s="95" t="s">
        <v>6308</v>
      </c>
      <c r="C630" s="117"/>
      <c r="D630" s="102"/>
      <c r="E630" s="103"/>
      <c r="F630" s="103"/>
      <c r="G630" s="103"/>
      <c r="H630" s="104"/>
      <c r="I630" s="96" t="str">
        <f t="shared" si="68"/>
        <v/>
      </c>
      <c r="J630" s="109"/>
      <c r="K630" s="307"/>
    </row>
    <row r="631" spans="1:11" s="90" customFormat="1" ht="13.5" hidden="1" customHeight="1" x14ac:dyDescent="0.2">
      <c r="A631" s="318"/>
      <c r="B631" s="95" t="s">
        <v>6309</v>
      </c>
      <c r="C631" s="309"/>
      <c r="D631" s="102"/>
      <c r="E631" s="103"/>
      <c r="F631" s="103"/>
      <c r="G631" s="103"/>
      <c r="H631" s="104"/>
      <c r="I631" s="96" t="str">
        <f t="shared" si="68"/>
        <v/>
      </c>
      <c r="J631" s="109"/>
      <c r="K631" s="307"/>
    </row>
    <row r="632" spans="1:11" ht="13.5" hidden="1" customHeight="1" x14ac:dyDescent="0.3">
      <c r="A632" s="319"/>
      <c r="B632" s="97" t="s">
        <v>6313</v>
      </c>
      <c r="C632" s="310"/>
      <c r="D632" s="105"/>
      <c r="E632" s="106"/>
      <c r="F632" s="106"/>
      <c r="G632" s="106"/>
      <c r="H632" s="107"/>
      <c r="I632" s="98" t="str">
        <f t="shared" si="68"/>
        <v/>
      </c>
      <c r="J632" s="110"/>
      <c r="K632" s="308"/>
    </row>
    <row r="633" spans="1:11" s="90" customFormat="1" ht="13.5" hidden="1" customHeight="1" x14ac:dyDescent="0.2">
      <c r="A633" s="317">
        <v>70</v>
      </c>
      <c r="B633" s="93" t="s">
        <v>6303</v>
      </c>
      <c r="C633" s="119">
        <f>Anexo_01!$I89</f>
        <v>0</v>
      </c>
      <c r="D633" s="99"/>
      <c r="E633" s="100"/>
      <c r="F633" s="100"/>
      <c r="G633" s="100"/>
      <c r="H633" s="101"/>
      <c r="I633" s="94" t="str">
        <f>IF(SUM(D633:H633)=0,"",SUM(D633:H633))</f>
        <v/>
      </c>
      <c r="J633" s="108"/>
      <c r="K633" s="306">
        <f>SUM(I633:I641)</f>
        <v>0</v>
      </c>
    </row>
    <row r="634" spans="1:11" s="90" customFormat="1" ht="13.5" hidden="1" customHeight="1" x14ac:dyDescent="0.2">
      <c r="A634" s="318"/>
      <c r="B634" s="95" t="s">
        <v>6304</v>
      </c>
      <c r="C634" s="115" t="str">
        <f>Anexo_01!$D89</f>
        <v/>
      </c>
      <c r="D634" s="102"/>
      <c r="E634" s="103"/>
      <c r="F634" s="103"/>
      <c r="G634" s="103"/>
      <c r="H634" s="104"/>
      <c r="I634" s="96" t="str">
        <f>IF(SUM(D634:H634)=0,"",SUM(D634:H634))</f>
        <v/>
      </c>
      <c r="J634" s="109"/>
      <c r="K634" s="307"/>
    </row>
    <row r="635" spans="1:11" s="90" customFormat="1" ht="13.5" hidden="1" customHeight="1" x14ac:dyDescent="0.2">
      <c r="A635" s="318"/>
      <c r="B635" s="95" t="s">
        <v>6310</v>
      </c>
      <c r="C635" s="115" t="str">
        <f>Anexo_01!$B89</f>
        <v/>
      </c>
      <c r="D635" s="102"/>
      <c r="E635" s="103"/>
      <c r="F635" s="103"/>
      <c r="G635" s="103"/>
      <c r="H635" s="104"/>
      <c r="I635" s="96" t="str">
        <f t="shared" ref="I635:I641" si="69">IF(SUM(D635:H635)=0,"",SUM(D635:H635))</f>
        <v/>
      </c>
      <c r="J635" s="109"/>
      <c r="K635" s="307"/>
    </row>
    <row r="636" spans="1:11" s="90" customFormat="1" ht="13.5" hidden="1" customHeight="1" x14ac:dyDescent="0.2">
      <c r="A636" s="318"/>
      <c r="B636" s="95" t="s">
        <v>6305</v>
      </c>
      <c r="C636" s="115" t="str">
        <f>CONCATENATE("10",Anexo_01!$P89)</f>
        <v>10</v>
      </c>
      <c r="D636" s="102"/>
      <c r="E636" s="103"/>
      <c r="F636" s="103"/>
      <c r="G636" s="103"/>
      <c r="H636" s="104"/>
      <c r="I636" s="96" t="str">
        <f t="shared" si="69"/>
        <v/>
      </c>
      <c r="J636" s="109"/>
      <c r="K636" s="307"/>
    </row>
    <row r="637" spans="1:11" s="90" customFormat="1" ht="13.5" hidden="1" customHeight="1" x14ac:dyDescent="0.2">
      <c r="A637" s="318"/>
      <c r="B637" s="95" t="s">
        <v>6306</v>
      </c>
      <c r="C637" s="116">
        <f>Anexo_01!$F89</f>
        <v>0</v>
      </c>
      <c r="D637" s="102"/>
      <c r="E637" s="103"/>
      <c r="F637" s="103"/>
      <c r="G637" s="103"/>
      <c r="H637" s="104"/>
      <c r="I637" s="96" t="str">
        <f t="shared" si="69"/>
        <v/>
      </c>
      <c r="J637" s="109"/>
      <c r="K637" s="307"/>
    </row>
    <row r="638" spans="1:11" s="90" customFormat="1" ht="13.5" hidden="1" customHeight="1" x14ac:dyDescent="0.2">
      <c r="A638" s="318"/>
      <c r="B638" s="95" t="s">
        <v>6307</v>
      </c>
      <c r="C638" s="115" t="str">
        <f>Anexo_01!$Q89</f>
        <v/>
      </c>
      <c r="D638" s="102"/>
      <c r="E638" s="103"/>
      <c r="F638" s="103"/>
      <c r="G638" s="103"/>
      <c r="H638" s="104"/>
      <c r="I638" s="96" t="str">
        <f t="shared" si="69"/>
        <v/>
      </c>
      <c r="J638" s="109"/>
      <c r="K638" s="307"/>
    </row>
    <row r="639" spans="1:11" s="90" customFormat="1" ht="13.5" hidden="1" customHeight="1" x14ac:dyDescent="0.2">
      <c r="A639" s="318"/>
      <c r="B639" s="95" t="s">
        <v>6308</v>
      </c>
      <c r="C639" s="117"/>
      <c r="D639" s="102"/>
      <c r="E639" s="103"/>
      <c r="F639" s="103"/>
      <c r="G639" s="103"/>
      <c r="H639" s="104"/>
      <c r="I639" s="96" t="str">
        <f t="shared" si="69"/>
        <v/>
      </c>
      <c r="J639" s="109"/>
      <c r="K639" s="307"/>
    </row>
    <row r="640" spans="1:11" s="90" customFormat="1" ht="13.5" hidden="1" customHeight="1" x14ac:dyDescent="0.2">
      <c r="A640" s="318"/>
      <c r="B640" s="95" t="s">
        <v>6309</v>
      </c>
      <c r="C640" s="309"/>
      <c r="D640" s="102"/>
      <c r="E640" s="103"/>
      <c r="F640" s="103"/>
      <c r="G640" s="103"/>
      <c r="H640" s="104"/>
      <c r="I640" s="96" t="str">
        <f t="shared" si="69"/>
        <v/>
      </c>
      <c r="J640" s="109"/>
      <c r="K640" s="307"/>
    </row>
    <row r="641" spans="1:11" ht="13.5" hidden="1" customHeight="1" x14ac:dyDescent="0.3">
      <c r="A641" s="319"/>
      <c r="B641" s="97" t="s">
        <v>6313</v>
      </c>
      <c r="C641" s="310"/>
      <c r="D641" s="105"/>
      <c r="E641" s="106"/>
      <c r="F641" s="106"/>
      <c r="G641" s="106"/>
      <c r="H641" s="107"/>
      <c r="I641" s="98" t="str">
        <f t="shared" si="69"/>
        <v/>
      </c>
      <c r="J641" s="110"/>
      <c r="K641" s="308"/>
    </row>
    <row r="642" spans="1:11" s="90" customFormat="1" ht="13.5" hidden="1" customHeight="1" x14ac:dyDescent="0.2">
      <c r="A642" s="317">
        <v>71</v>
      </c>
      <c r="B642" s="93" t="s">
        <v>6303</v>
      </c>
      <c r="C642" s="119">
        <f>Anexo_01!$I90</f>
        <v>0</v>
      </c>
      <c r="D642" s="99"/>
      <c r="E642" s="100"/>
      <c r="F642" s="100"/>
      <c r="G642" s="100"/>
      <c r="H642" s="101"/>
      <c r="I642" s="94" t="str">
        <f>IF(SUM(D642:H642)=0,"",SUM(D642:H642))</f>
        <v/>
      </c>
      <c r="J642" s="108"/>
      <c r="K642" s="306">
        <f>SUM(I642:I650)</f>
        <v>0</v>
      </c>
    </row>
    <row r="643" spans="1:11" s="90" customFormat="1" ht="13.5" hidden="1" customHeight="1" x14ac:dyDescent="0.2">
      <c r="A643" s="318"/>
      <c r="B643" s="95" t="s">
        <v>6304</v>
      </c>
      <c r="C643" s="115" t="str">
        <f>Anexo_01!$D90</f>
        <v/>
      </c>
      <c r="D643" s="102"/>
      <c r="E643" s="103"/>
      <c r="F643" s="103"/>
      <c r="G643" s="103"/>
      <c r="H643" s="104"/>
      <c r="I643" s="96" t="str">
        <f>IF(SUM(D643:H643)=0,"",SUM(D643:H643))</f>
        <v/>
      </c>
      <c r="J643" s="109"/>
      <c r="K643" s="307"/>
    </row>
    <row r="644" spans="1:11" s="90" customFormat="1" ht="13.5" hidden="1" customHeight="1" x14ac:dyDescent="0.2">
      <c r="A644" s="318"/>
      <c r="B644" s="95" t="s">
        <v>6310</v>
      </c>
      <c r="C644" s="115" t="str">
        <f>Anexo_01!$B90</f>
        <v/>
      </c>
      <c r="D644" s="102"/>
      <c r="E644" s="103"/>
      <c r="F644" s="103"/>
      <c r="G644" s="103"/>
      <c r="H644" s="104"/>
      <c r="I644" s="96" t="str">
        <f t="shared" ref="I644:I650" si="70">IF(SUM(D644:H644)=0,"",SUM(D644:H644))</f>
        <v/>
      </c>
      <c r="J644" s="109"/>
      <c r="K644" s="307"/>
    </row>
    <row r="645" spans="1:11" s="90" customFormat="1" ht="13.5" hidden="1" customHeight="1" x14ac:dyDescent="0.2">
      <c r="A645" s="318"/>
      <c r="B645" s="95" t="s">
        <v>6305</v>
      </c>
      <c r="C645" s="115" t="str">
        <f>CONCATENATE("10",Anexo_01!$P90)</f>
        <v>10</v>
      </c>
      <c r="D645" s="102"/>
      <c r="E645" s="103"/>
      <c r="F645" s="103"/>
      <c r="G645" s="103"/>
      <c r="H645" s="104"/>
      <c r="I645" s="96" t="str">
        <f t="shared" si="70"/>
        <v/>
      </c>
      <c r="J645" s="109"/>
      <c r="K645" s="307"/>
    </row>
    <row r="646" spans="1:11" s="90" customFormat="1" ht="13.5" hidden="1" customHeight="1" x14ac:dyDescent="0.2">
      <c r="A646" s="318"/>
      <c r="B646" s="95" t="s">
        <v>6306</v>
      </c>
      <c r="C646" s="116">
        <f>Anexo_01!$F90</f>
        <v>0</v>
      </c>
      <c r="D646" s="102"/>
      <c r="E646" s="103"/>
      <c r="F646" s="103"/>
      <c r="G646" s="103"/>
      <c r="H646" s="104"/>
      <c r="I646" s="96" t="str">
        <f t="shared" si="70"/>
        <v/>
      </c>
      <c r="J646" s="109"/>
      <c r="K646" s="307"/>
    </row>
    <row r="647" spans="1:11" s="90" customFormat="1" ht="13.5" hidden="1" customHeight="1" x14ac:dyDescent="0.2">
      <c r="A647" s="318"/>
      <c r="B647" s="95" t="s">
        <v>6307</v>
      </c>
      <c r="C647" s="115" t="str">
        <f>Anexo_01!$Q90</f>
        <v/>
      </c>
      <c r="D647" s="102"/>
      <c r="E647" s="103"/>
      <c r="F647" s="103"/>
      <c r="G647" s="103"/>
      <c r="H647" s="104"/>
      <c r="I647" s="96" t="str">
        <f t="shared" si="70"/>
        <v/>
      </c>
      <c r="J647" s="109"/>
      <c r="K647" s="307"/>
    </row>
    <row r="648" spans="1:11" s="90" customFormat="1" ht="13.5" hidden="1" customHeight="1" x14ac:dyDescent="0.2">
      <c r="A648" s="318"/>
      <c r="B648" s="95" t="s">
        <v>6308</v>
      </c>
      <c r="C648" s="117"/>
      <c r="D648" s="102"/>
      <c r="E648" s="103"/>
      <c r="F648" s="103"/>
      <c r="G648" s="103"/>
      <c r="H648" s="104"/>
      <c r="I648" s="96" t="str">
        <f t="shared" si="70"/>
        <v/>
      </c>
      <c r="J648" s="109"/>
      <c r="K648" s="307"/>
    </row>
    <row r="649" spans="1:11" s="90" customFormat="1" ht="13.5" hidden="1" customHeight="1" x14ac:dyDescent="0.2">
      <c r="A649" s="318"/>
      <c r="B649" s="95" t="s">
        <v>6309</v>
      </c>
      <c r="C649" s="309"/>
      <c r="D649" s="102"/>
      <c r="E649" s="103"/>
      <c r="F649" s="103"/>
      <c r="G649" s="103"/>
      <c r="H649" s="104"/>
      <c r="I649" s="96" t="str">
        <f t="shared" si="70"/>
        <v/>
      </c>
      <c r="J649" s="109"/>
      <c r="K649" s="307"/>
    </row>
    <row r="650" spans="1:11" ht="13.5" hidden="1" customHeight="1" x14ac:dyDescent="0.3">
      <c r="A650" s="319"/>
      <c r="B650" s="97" t="s">
        <v>6313</v>
      </c>
      <c r="C650" s="310"/>
      <c r="D650" s="105"/>
      <c r="E650" s="106"/>
      <c r="F650" s="106"/>
      <c r="G650" s="106"/>
      <c r="H650" s="107"/>
      <c r="I650" s="98" t="str">
        <f t="shared" si="70"/>
        <v/>
      </c>
      <c r="J650" s="110"/>
      <c r="K650" s="308"/>
    </row>
    <row r="651" spans="1:11" s="90" customFormat="1" ht="13.5" hidden="1" customHeight="1" x14ac:dyDescent="0.2">
      <c r="A651" s="317">
        <v>72</v>
      </c>
      <c r="B651" s="93" t="s">
        <v>6303</v>
      </c>
      <c r="C651" s="119">
        <f>Anexo_01!$I91</f>
        <v>0</v>
      </c>
      <c r="D651" s="99"/>
      <c r="E651" s="100"/>
      <c r="F651" s="100"/>
      <c r="G651" s="100"/>
      <c r="H651" s="101"/>
      <c r="I651" s="94" t="str">
        <f>IF(SUM(D651:H651)=0,"",SUM(D651:H651))</f>
        <v/>
      </c>
      <c r="J651" s="108"/>
      <c r="K651" s="306">
        <f>SUM(I651:I659)</f>
        <v>0</v>
      </c>
    </row>
    <row r="652" spans="1:11" s="90" customFormat="1" ht="13.5" hidden="1" customHeight="1" x14ac:dyDescent="0.2">
      <c r="A652" s="318"/>
      <c r="B652" s="95" t="s">
        <v>6304</v>
      </c>
      <c r="C652" s="115" t="str">
        <f>Anexo_01!$D91</f>
        <v/>
      </c>
      <c r="D652" s="102"/>
      <c r="E652" s="103"/>
      <c r="F652" s="103"/>
      <c r="G652" s="103"/>
      <c r="H652" s="104"/>
      <c r="I652" s="96" t="str">
        <f>IF(SUM(D652:H652)=0,"",SUM(D652:H652))</f>
        <v/>
      </c>
      <c r="J652" s="109"/>
      <c r="K652" s="307"/>
    </row>
    <row r="653" spans="1:11" s="90" customFormat="1" ht="13.5" hidden="1" customHeight="1" x14ac:dyDescent="0.2">
      <c r="A653" s="318"/>
      <c r="B653" s="95" t="s">
        <v>6310</v>
      </c>
      <c r="C653" s="115" t="str">
        <f>Anexo_01!$B91</f>
        <v/>
      </c>
      <c r="D653" s="102"/>
      <c r="E653" s="103"/>
      <c r="F653" s="103"/>
      <c r="G653" s="103"/>
      <c r="H653" s="104"/>
      <c r="I653" s="96" t="str">
        <f t="shared" ref="I653:I659" si="71">IF(SUM(D653:H653)=0,"",SUM(D653:H653))</f>
        <v/>
      </c>
      <c r="J653" s="109"/>
      <c r="K653" s="307"/>
    </row>
    <row r="654" spans="1:11" s="90" customFormat="1" ht="13.5" hidden="1" customHeight="1" x14ac:dyDescent="0.2">
      <c r="A654" s="318"/>
      <c r="B654" s="95" t="s">
        <v>6305</v>
      </c>
      <c r="C654" s="115" t="str">
        <f>CONCATENATE("10",Anexo_01!$P91)</f>
        <v>10</v>
      </c>
      <c r="D654" s="102"/>
      <c r="E654" s="103"/>
      <c r="F654" s="103"/>
      <c r="G654" s="103"/>
      <c r="H654" s="104"/>
      <c r="I654" s="96" t="str">
        <f t="shared" si="71"/>
        <v/>
      </c>
      <c r="J654" s="109"/>
      <c r="K654" s="307"/>
    </row>
    <row r="655" spans="1:11" s="90" customFormat="1" ht="13.5" hidden="1" customHeight="1" x14ac:dyDescent="0.2">
      <c r="A655" s="318"/>
      <c r="B655" s="95" t="s">
        <v>6306</v>
      </c>
      <c r="C655" s="116">
        <f>Anexo_01!$F91</f>
        <v>0</v>
      </c>
      <c r="D655" s="102"/>
      <c r="E655" s="103"/>
      <c r="F655" s="103"/>
      <c r="G655" s="103"/>
      <c r="H655" s="104"/>
      <c r="I655" s="96" t="str">
        <f t="shared" si="71"/>
        <v/>
      </c>
      <c r="J655" s="109"/>
      <c r="K655" s="307"/>
    </row>
    <row r="656" spans="1:11" s="90" customFormat="1" ht="13.5" hidden="1" customHeight="1" x14ac:dyDescent="0.2">
      <c r="A656" s="318"/>
      <c r="B656" s="95" t="s">
        <v>6307</v>
      </c>
      <c r="C656" s="115" t="str">
        <f>Anexo_01!$Q91</f>
        <v/>
      </c>
      <c r="D656" s="102"/>
      <c r="E656" s="103"/>
      <c r="F656" s="103"/>
      <c r="G656" s="103"/>
      <c r="H656" s="104"/>
      <c r="I656" s="96" t="str">
        <f t="shared" si="71"/>
        <v/>
      </c>
      <c r="J656" s="109"/>
      <c r="K656" s="307"/>
    </row>
    <row r="657" spans="1:11" s="90" customFormat="1" ht="13.5" hidden="1" customHeight="1" x14ac:dyDescent="0.2">
      <c r="A657" s="318"/>
      <c r="B657" s="95" t="s">
        <v>6308</v>
      </c>
      <c r="C657" s="117"/>
      <c r="D657" s="102"/>
      <c r="E657" s="103"/>
      <c r="F657" s="103"/>
      <c r="G657" s="103"/>
      <c r="H657" s="104"/>
      <c r="I657" s="96" t="str">
        <f t="shared" si="71"/>
        <v/>
      </c>
      <c r="J657" s="109"/>
      <c r="K657" s="307"/>
    </row>
    <row r="658" spans="1:11" s="90" customFormat="1" ht="13.5" hidden="1" customHeight="1" x14ac:dyDescent="0.2">
      <c r="A658" s="318"/>
      <c r="B658" s="95" t="s">
        <v>6309</v>
      </c>
      <c r="C658" s="309"/>
      <c r="D658" s="102"/>
      <c r="E658" s="103"/>
      <c r="F658" s="103"/>
      <c r="G658" s="103"/>
      <c r="H658" s="104"/>
      <c r="I658" s="96" t="str">
        <f t="shared" si="71"/>
        <v/>
      </c>
      <c r="J658" s="109"/>
      <c r="K658" s="307"/>
    </row>
    <row r="659" spans="1:11" ht="13.5" hidden="1" customHeight="1" x14ac:dyDescent="0.3">
      <c r="A659" s="319"/>
      <c r="B659" s="97" t="s">
        <v>6313</v>
      </c>
      <c r="C659" s="310"/>
      <c r="D659" s="105"/>
      <c r="E659" s="106"/>
      <c r="F659" s="106"/>
      <c r="G659" s="106"/>
      <c r="H659" s="107"/>
      <c r="I659" s="98" t="str">
        <f t="shared" si="71"/>
        <v/>
      </c>
      <c r="J659" s="110"/>
      <c r="K659" s="308"/>
    </row>
    <row r="660" spans="1:11" s="90" customFormat="1" ht="13.5" hidden="1" customHeight="1" x14ac:dyDescent="0.2">
      <c r="A660" s="317">
        <v>73</v>
      </c>
      <c r="B660" s="93" t="s">
        <v>6303</v>
      </c>
      <c r="C660" s="119">
        <f>Anexo_01!$I92</f>
        <v>0</v>
      </c>
      <c r="D660" s="99"/>
      <c r="E660" s="100"/>
      <c r="F660" s="100"/>
      <c r="G660" s="100"/>
      <c r="H660" s="101"/>
      <c r="I660" s="94" t="str">
        <f>IF(SUM(D660:H660)=0,"",SUM(D660:H660))</f>
        <v/>
      </c>
      <c r="J660" s="108"/>
      <c r="K660" s="306">
        <f>SUM(I660:I668)</f>
        <v>0</v>
      </c>
    </row>
    <row r="661" spans="1:11" s="90" customFormat="1" ht="13.5" hidden="1" customHeight="1" x14ac:dyDescent="0.2">
      <c r="A661" s="318"/>
      <c r="B661" s="95" t="s">
        <v>6304</v>
      </c>
      <c r="C661" s="115" t="str">
        <f>Anexo_01!$D92</f>
        <v/>
      </c>
      <c r="D661" s="102"/>
      <c r="E661" s="103"/>
      <c r="F661" s="103"/>
      <c r="G661" s="103"/>
      <c r="H661" s="104"/>
      <c r="I661" s="96" t="str">
        <f>IF(SUM(D661:H661)=0,"",SUM(D661:H661))</f>
        <v/>
      </c>
      <c r="J661" s="109"/>
      <c r="K661" s="307"/>
    </row>
    <row r="662" spans="1:11" s="90" customFormat="1" ht="13.5" hidden="1" customHeight="1" x14ac:dyDescent="0.2">
      <c r="A662" s="318"/>
      <c r="B662" s="95" t="s">
        <v>6310</v>
      </c>
      <c r="C662" s="115" t="str">
        <f>Anexo_01!$B92</f>
        <v/>
      </c>
      <c r="D662" s="102"/>
      <c r="E662" s="103"/>
      <c r="F662" s="103"/>
      <c r="G662" s="103"/>
      <c r="H662" s="104"/>
      <c r="I662" s="96" t="str">
        <f t="shared" ref="I662:I668" si="72">IF(SUM(D662:H662)=0,"",SUM(D662:H662))</f>
        <v/>
      </c>
      <c r="J662" s="109"/>
      <c r="K662" s="307"/>
    </row>
    <row r="663" spans="1:11" s="90" customFormat="1" ht="13.5" hidden="1" customHeight="1" x14ac:dyDescent="0.2">
      <c r="A663" s="318"/>
      <c r="B663" s="95" t="s">
        <v>6305</v>
      </c>
      <c r="C663" s="115" t="str">
        <f>CONCATENATE("10",Anexo_01!$P92)</f>
        <v>10</v>
      </c>
      <c r="D663" s="102"/>
      <c r="E663" s="103"/>
      <c r="F663" s="103"/>
      <c r="G663" s="103"/>
      <c r="H663" s="104"/>
      <c r="I663" s="96" t="str">
        <f t="shared" si="72"/>
        <v/>
      </c>
      <c r="J663" s="109"/>
      <c r="K663" s="307"/>
    </row>
    <row r="664" spans="1:11" s="90" customFormat="1" ht="13.5" hidden="1" customHeight="1" x14ac:dyDescent="0.2">
      <c r="A664" s="318"/>
      <c r="B664" s="95" t="s">
        <v>6306</v>
      </c>
      <c r="C664" s="116">
        <f>Anexo_01!$F92</f>
        <v>0</v>
      </c>
      <c r="D664" s="102"/>
      <c r="E664" s="103"/>
      <c r="F664" s="103"/>
      <c r="G664" s="103"/>
      <c r="H664" s="104"/>
      <c r="I664" s="96" t="str">
        <f t="shared" si="72"/>
        <v/>
      </c>
      <c r="J664" s="109"/>
      <c r="K664" s="307"/>
    </row>
    <row r="665" spans="1:11" s="90" customFormat="1" ht="13.5" hidden="1" customHeight="1" x14ac:dyDescent="0.2">
      <c r="A665" s="318"/>
      <c r="B665" s="95" t="s">
        <v>6307</v>
      </c>
      <c r="C665" s="115" t="str">
        <f>Anexo_01!$Q92</f>
        <v/>
      </c>
      <c r="D665" s="102"/>
      <c r="E665" s="103"/>
      <c r="F665" s="103"/>
      <c r="G665" s="103"/>
      <c r="H665" s="104"/>
      <c r="I665" s="96" t="str">
        <f t="shared" si="72"/>
        <v/>
      </c>
      <c r="J665" s="109"/>
      <c r="K665" s="307"/>
    </row>
    <row r="666" spans="1:11" s="90" customFormat="1" ht="13.5" hidden="1" customHeight="1" x14ac:dyDescent="0.2">
      <c r="A666" s="318"/>
      <c r="B666" s="95" t="s">
        <v>6308</v>
      </c>
      <c r="C666" s="117"/>
      <c r="D666" s="102"/>
      <c r="E666" s="103"/>
      <c r="F666" s="103"/>
      <c r="G666" s="103"/>
      <c r="H666" s="104"/>
      <c r="I666" s="96" t="str">
        <f t="shared" si="72"/>
        <v/>
      </c>
      <c r="J666" s="109"/>
      <c r="K666" s="307"/>
    </row>
    <row r="667" spans="1:11" s="90" customFormat="1" ht="13.5" hidden="1" customHeight="1" x14ac:dyDescent="0.2">
      <c r="A667" s="318"/>
      <c r="B667" s="95" t="s">
        <v>6309</v>
      </c>
      <c r="C667" s="309"/>
      <c r="D667" s="102"/>
      <c r="E667" s="103"/>
      <c r="F667" s="103"/>
      <c r="G667" s="103"/>
      <c r="H667" s="104"/>
      <c r="I667" s="96" t="str">
        <f t="shared" si="72"/>
        <v/>
      </c>
      <c r="J667" s="109"/>
      <c r="K667" s="307"/>
    </row>
    <row r="668" spans="1:11" ht="13.5" hidden="1" customHeight="1" x14ac:dyDescent="0.3">
      <c r="A668" s="319"/>
      <c r="B668" s="97" t="s">
        <v>6313</v>
      </c>
      <c r="C668" s="310"/>
      <c r="D668" s="105"/>
      <c r="E668" s="106"/>
      <c r="F668" s="106"/>
      <c r="G668" s="106"/>
      <c r="H668" s="107"/>
      <c r="I668" s="98" t="str">
        <f t="shared" si="72"/>
        <v/>
      </c>
      <c r="J668" s="110"/>
      <c r="K668" s="308"/>
    </row>
    <row r="669" spans="1:11" s="90" customFormat="1" ht="13.5" hidden="1" customHeight="1" x14ac:dyDescent="0.2">
      <c r="A669" s="317">
        <v>74</v>
      </c>
      <c r="B669" s="93" t="s">
        <v>6303</v>
      </c>
      <c r="C669" s="119">
        <f>Anexo_01!$I93</f>
        <v>0</v>
      </c>
      <c r="D669" s="99"/>
      <c r="E669" s="100"/>
      <c r="F669" s="100"/>
      <c r="G669" s="100"/>
      <c r="H669" s="101"/>
      <c r="I669" s="94" t="str">
        <f>IF(SUM(D669:H669)=0,"",SUM(D669:H669))</f>
        <v/>
      </c>
      <c r="J669" s="108"/>
      <c r="K669" s="306">
        <f>SUM(I669:I677)</f>
        <v>0</v>
      </c>
    </row>
    <row r="670" spans="1:11" s="90" customFormat="1" ht="13.5" hidden="1" customHeight="1" x14ac:dyDescent="0.2">
      <c r="A670" s="318"/>
      <c r="B670" s="95" t="s">
        <v>6304</v>
      </c>
      <c r="C670" s="115" t="str">
        <f>Anexo_01!$D93</f>
        <v/>
      </c>
      <c r="D670" s="102"/>
      <c r="E670" s="103"/>
      <c r="F670" s="103"/>
      <c r="G670" s="103"/>
      <c r="H670" s="104"/>
      <c r="I670" s="96" t="str">
        <f>IF(SUM(D670:H670)=0,"",SUM(D670:H670))</f>
        <v/>
      </c>
      <c r="J670" s="109"/>
      <c r="K670" s="307"/>
    </row>
    <row r="671" spans="1:11" s="90" customFormat="1" ht="13.5" hidden="1" customHeight="1" x14ac:dyDescent="0.2">
      <c r="A671" s="318"/>
      <c r="B671" s="95" t="s">
        <v>6310</v>
      </c>
      <c r="C671" s="115" t="str">
        <f>Anexo_01!$B93</f>
        <v/>
      </c>
      <c r="D671" s="102"/>
      <c r="E671" s="103"/>
      <c r="F671" s="103"/>
      <c r="G671" s="103"/>
      <c r="H671" s="104"/>
      <c r="I671" s="96" t="str">
        <f t="shared" ref="I671:I677" si="73">IF(SUM(D671:H671)=0,"",SUM(D671:H671))</f>
        <v/>
      </c>
      <c r="J671" s="109"/>
      <c r="K671" s="307"/>
    </row>
    <row r="672" spans="1:11" s="90" customFormat="1" ht="13.5" hidden="1" customHeight="1" x14ac:dyDescent="0.2">
      <c r="A672" s="318"/>
      <c r="B672" s="95" t="s">
        <v>6305</v>
      </c>
      <c r="C672" s="115" t="str">
        <f>CONCATENATE("10",Anexo_01!$P93)</f>
        <v>10</v>
      </c>
      <c r="D672" s="102"/>
      <c r="E672" s="103"/>
      <c r="F672" s="103"/>
      <c r="G672" s="103"/>
      <c r="H672" s="104"/>
      <c r="I672" s="96" t="str">
        <f t="shared" si="73"/>
        <v/>
      </c>
      <c r="J672" s="109"/>
      <c r="K672" s="307"/>
    </row>
    <row r="673" spans="1:11" s="90" customFormat="1" ht="13.5" hidden="1" customHeight="1" x14ac:dyDescent="0.2">
      <c r="A673" s="318"/>
      <c r="B673" s="95" t="s">
        <v>6306</v>
      </c>
      <c r="C673" s="116">
        <f>Anexo_01!$F93</f>
        <v>0</v>
      </c>
      <c r="D673" s="102"/>
      <c r="E673" s="103"/>
      <c r="F673" s="103"/>
      <c r="G673" s="103"/>
      <c r="H673" s="104"/>
      <c r="I673" s="96" t="str">
        <f t="shared" si="73"/>
        <v/>
      </c>
      <c r="J673" s="109"/>
      <c r="K673" s="307"/>
    </row>
    <row r="674" spans="1:11" s="90" customFormat="1" ht="13.5" hidden="1" customHeight="1" x14ac:dyDescent="0.2">
      <c r="A674" s="318"/>
      <c r="B674" s="95" t="s">
        <v>6307</v>
      </c>
      <c r="C674" s="115" t="str">
        <f>Anexo_01!$Q93</f>
        <v/>
      </c>
      <c r="D674" s="102"/>
      <c r="E674" s="103"/>
      <c r="F674" s="103"/>
      <c r="G674" s="103"/>
      <c r="H674" s="104"/>
      <c r="I674" s="96" t="str">
        <f t="shared" si="73"/>
        <v/>
      </c>
      <c r="J674" s="109"/>
      <c r="K674" s="307"/>
    </row>
    <row r="675" spans="1:11" s="90" customFormat="1" ht="13.5" hidden="1" customHeight="1" x14ac:dyDescent="0.2">
      <c r="A675" s="318"/>
      <c r="B675" s="95" t="s">
        <v>6308</v>
      </c>
      <c r="C675" s="117"/>
      <c r="D675" s="102"/>
      <c r="E675" s="103"/>
      <c r="F675" s="103"/>
      <c r="G675" s="103"/>
      <c r="H675" s="104"/>
      <c r="I675" s="96" t="str">
        <f t="shared" si="73"/>
        <v/>
      </c>
      <c r="J675" s="109"/>
      <c r="K675" s="307"/>
    </row>
    <row r="676" spans="1:11" s="90" customFormat="1" ht="13.5" hidden="1" customHeight="1" x14ac:dyDescent="0.2">
      <c r="A676" s="318"/>
      <c r="B676" s="95" t="s">
        <v>6309</v>
      </c>
      <c r="C676" s="309"/>
      <c r="D676" s="102"/>
      <c r="E676" s="103"/>
      <c r="F676" s="103"/>
      <c r="G676" s="103"/>
      <c r="H676" s="104"/>
      <c r="I676" s="96" t="str">
        <f t="shared" si="73"/>
        <v/>
      </c>
      <c r="J676" s="109"/>
      <c r="K676" s="307"/>
    </row>
    <row r="677" spans="1:11" ht="13.5" hidden="1" customHeight="1" x14ac:dyDescent="0.3">
      <c r="A677" s="319"/>
      <c r="B677" s="97" t="s">
        <v>6313</v>
      </c>
      <c r="C677" s="310"/>
      <c r="D677" s="105"/>
      <c r="E677" s="106"/>
      <c r="F677" s="106"/>
      <c r="G677" s="106"/>
      <c r="H677" s="107"/>
      <c r="I677" s="98" t="str">
        <f t="shared" si="73"/>
        <v/>
      </c>
      <c r="J677" s="110"/>
      <c r="K677" s="308"/>
    </row>
    <row r="678" spans="1:11" s="90" customFormat="1" ht="13.5" hidden="1" customHeight="1" x14ac:dyDescent="0.2">
      <c r="A678" s="317">
        <v>75</v>
      </c>
      <c r="B678" s="93" t="s">
        <v>6303</v>
      </c>
      <c r="C678" s="119">
        <f>Anexo_01!$I94</f>
        <v>0</v>
      </c>
      <c r="D678" s="99"/>
      <c r="E678" s="100"/>
      <c r="F678" s="100"/>
      <c r="G678" s="100"/>
      <c r="H678" s="101"/>
      <c r="I678" s="94" t="str">
        <f>IF(SUM(D678:H678)=0,"",SUM(D678:H678))</f>
        <v/>
      </c>
      <c r="J678" s="108"/>
      <c r="K678" s="306">
        <f>SUM(I678:I686)</f>
        <v>0</v>
      </c>
    </row>
    <row r="679" spans="1:11" s="90" customFormat="1" ht="13.5" hidden="1" customHeight="1" x14ac:dyDescent="0.2">
      <c r="A679" s="318"/>
      <c r="B679" s="95" t="s">
        <v>6304</v>
      </c>
      <c r="C679" s="115" t="str">
        <f>Anexo_01!$D94</f>
        <v/>
      </c>
      <c r="D679" s="102"/>
      <c r="E679" s="103"/>
      <c r="F679" s="103"/>
      <c r="G679" s="103"/>
      <c r="H679" s="104"/>
      <c r="I679" s="96" t="str">
        <f>IF(SUM(D679:H679)=0,"",SUM(D679:H679))</f>
        <v/>
      </c>
      <c r="J679" s="109"/>
      <c r="K679" s="307"/>
    </row>
    <row r="680" spans="1:11" s="90" customFormat="1" ht="13.5" hidden="1" customHeight="1" x14ac:dyDescent="0.2">
      <c r="A680" s="318"/>
      <c r="B680" s="95" t="s">
        <v>6310</v>
      </c>
      <c r="C680" s="115" t="str">
        <f>Anexo_01!$B94</f>
        <v/>
      </c>
      <c r="D680" s="102"/>
      <c r="E680" s="103"/>
      <c r="F680" s="103"/>
      <c r="G680" s="103"/>
      <c r="H680" s="104"/>
      <c r="I680" s="96" t="str">
        <f t="shared" ref="I680:I686" si="74">IF(SUM(D680:H680)=0,"",SUM(D680:H680))</f>
        <v/>
      </c>
      <c r="J680" s="109"/>
      <c r="K680" s="307"/>
    </row>
    <row r="681" spans="1:11" s="90" customFormat="1" ht="13.5" hidden="1" customHeight="1" x14ac:dyDescent="0.2">
      <c r="A681" s="318"/>
      <c r="B681" s="95" t="s">
        <v>6305</v>
      </c>
      <c r="C681" s="115" t="str">
        <f>CONCATENATE("10",Anexo_01!$P94)</f>
        <v>10</v>
      </c>
      <c r="D681" s="102"/>
      <c r="E681" s="103"/>
      <c r="F681" s="103"/>
      <c r="G681" s="103"/>
      <c r="H681" s="104"/>
      <c r="I681" s="96" t="str">
        <f t="shared" si="74"/>
        <v/>
      </c>
      <c r="J681" s="109"/>
      <c r="K681" s="307"/>
    </row>
    <row r="682" spans="1:11" s="90" customFormat="1" ht="13.5" hidden="1" customHeight="1" x14ac:dyDescent="0.2">
      <c r="A682" s="318"/>
      <c r="B682" s="95" t="s">
        <v>6306</v>
      </c>
      <c r="C682" s="116">
        <f>Anexo_01!$F94</f>
        <v>0</v>
      </c>
      <c r="D682" s="102"/>
      <c r="E682" s="103"/>
      <c r="F682" s="103"/>
      <c r="G682" s="103"/>
      <c r="H682" s="104"/>
      <c r="I682" s="96" t="str">
        <f t="shared" si="74"/>
        <v/>
      </c>
      <c r="J682" s="109"/>
      <c r="K682" s="307"/>
    </row>
    <row r="683" spans="1:11" s="90" customFormat="1" ht="13.5" hidden="1" customHeight="1" x14ac:dyDescent="0.2">
      <c r="A683" s="318"/>
      <c r="B683" s="95" t="s">
        <v>6307</v>
      </c>
      <c r="C683" s="115" t="str">
        <f>Anexo_01!$Q94</f>
        <v/>
      </c>
      <c r="D683" s="102"/>
      <c r="E683" s="103"/>
      <c r="F683" s="103"/>
      <c r="G683" s="103"/>
      <c r="H683" s="104"/>
      <c r="I683" s="96" t="str">
        <f t="shared" si="74"/>
        <v/>
      </c>
      <c r="J683" s="109"/>
      <c r="K683" s="307"/>
    </row>
    <row r="684" spans="1:11" s="90" customFormat="1" ht="13.5" hidden="1" customHeight="1" x14ac:dyDescent="0.2">
      <c r="A684" s="318"/>
      <c r="B684" s="95" t="s">
        <v>6308</v>
      </c>
      <c r="C684" s="117"/>
      <c r="D684" s="102"/>
      <c r="E684" s="103"/>
      <c r="F684" s="103"/>
      <c r="G684" s="103"/>
      <c r="H684" s="104"/>
      <c r="I684" s="96" t="str">
        <f t="shared" si="74"/>
        <v/>
      </c>
      <c r="J684" s="109"/>
      <c r="K684" s="307"/>
    </row>
    <row r="685" spans="1:11" s="90" customFormat="1" ht="13.5" hidden="1" customHeight="1" x14ac:dyDescent="0.2">
      <c r="A685" s="318"/>
      <c r="B685" s="95" t="s">
        <v>6309</v>
      </c>
      <c r="C685" s="309"/>
      <c r="D685" s="102"/>
      <c r="E685" s="103"/>
      <c r="F685" s="103"/>
      <c r="G685" s="103"/>
      <c r="H685" s="104"/>
      <c r="I685" s="96" t="str">
        <f t="shared" si="74"/>
        <v/>
      </c>
      <c r="J685" s="109"/>
      <c r="K685" s="307"/>
    </row>
    <row r="686" spans="1:11" ht="13.5" hidden="1" customHeight="1" x14ac:dyDescent="0.3">
      <c r="A686" s="319"/>
      <c r="B686" s="97" t="s">
        <v>6313</v>
      </c>
      <c r="C686" s="310"/>
      <c r="D686" s="105"/>
      <c r="E686" s="106"/>
      <c r="F686" s="106"/>
      <c r="G686" s="106"/>
      <c r="H686" s="107"/>
      <c r="I686" s="98" t="str">
        <f t="shared" si="74"/>
        <v/>
      </c>
      <c r="J686" s="110"/>
      <c r="K686" s="308"/>
    </row>
    <row r="687" spans="1:11" s="90" customFormat="1" ht="13.5" hidden="1" customHeight="1" x14ac:dyDescent="0.2">
      <c r="A687" s="317">
        <v>76</v>
      </c>
      <c r="B687" s="93" t="s">
        <v>6303</v>
      </c>
      <c r="C687" s="119">
        <f>Anexo_01!$I95</f>
        <v>0</v>
      </c>
      <c r="D687" s="99"/>
      <c r="E687" s="100"/>
      <c r="F687" s="100"/>
      <c r="G687" s="100"/>
      <c r="H687" s="101"/>
      <c r="I687" s="94" t="str">
        <f>IF(SUM(D687:H687)=0,"",SUM(D687:H687))</f>
        <v/>
      </c>
      <c r="J687" s="108"/>
      <c r="K687" s="306">
        <f>SUM(I687:I695)</f>
        <v>0</v>
      </c>
    </row>
    <row r="688" spans="1:11" s="90" customFormat="1" ht="13.5" hidden="1" customHeight="1" x14ac:dyDescent="0.2">
      <c r="A688" s="318"/>
      <c r="B688" s="95" t="s">
        <v>6304</v>
      </c>
      <c r="C688" s="115" t="str">
        <f>Anexo_01!$D95</f>
        <v/>
      </c>
      <c r="D688" s="102"/>
      <c r="E688" s="103"/>
      <c r="F688" s="103"/>
      <c r="G688" s="103"/>
      <c r="H688" s="104"/>
      <c r="I688" s="96" t="str">
        <f>IF(SUM(D688:H688)=0,"",SUM(D688:H688))</f>
        <v/>
      </c>
      <c r="J688" s="109"/>
      <c r="K688" s="307"/>
    </row>
    <row r="689" spans="1:11" s="90" customFormat="1" ht="13.5" hidden="1" customHeight="1" x14ac:dyDescent="0.2">
      <c r="A689" s="318"/>
      <c r="B689" s="95" t="s">
        <v>6310</v>
      </c>
      <c r="C689" s="115" t="str">
        <f>Anexo_01!$B95</f>
        <v/>
      </c>
      <c r="D689" s="102"/>
      <c r="E689" s="103"/>
      <c r="F689" s="103"/>
      <c r="G689" s="103"/>
      <c r="H689" s="104"/>
      <c r="I689" s="96" t="str">
        <f t="shared" ref="I689:I695" si="75">IF(SUM(D689:H689)=0,"",SUM(D689:H689))</f>
        <v/>
      </c>
      <c r="J689" s="109"/>
      <c r="K689" s="307"/>
    </row>
    <row r="690" spans="1:11" s="90" customFormat="1" ht="13.5" hidden="1" customHeight="1" x14ac:dyDescent="0.2">
      <c r="A690" s="318"/>
      <c r="B690" s="95" t="s">
        <v>6305</v>
      </c>
      <c r="C690" s="115" t="str">
        <f>CONCATENATE("10",Anexo_01!$P95)</f>
        <v>10</v>
      </c>
      <c r="D690" s="102"/>
      <c r="E690" s="103"/>
      <c r="F690" s="103"/>
      <c r="G690" s="103"/>
      <c r="H690" s="104"/>
      <c r="I690" s="96" t="str">
        <f t="shared" si="75"/>
        <v/>
      </c>
      <c r="J690" s="109"/>
      <c r="K690" s="307"/>
    </row>
    <row r="691" spans="1:11" s="90" customFormat="1" ht="13.5" hidden="1" customHeight="1" x14ac:dyDescent="0.2">
      <c r="A691" s="318"/>
      <c r="B691" s="95" t="s">
        <v>6306</v>
      </c>
      <c r="C691" s="116">
        <f>Anexo_01!$F95</f>
        <v>0</v>
      </c>
      <c r="D691" s="102"/>
      <c r="E691" s="103"/>
      <c r="F691" s="103"/>
      <c r="G691" s="103"/>
      <c r="H691" s="104"/>
      <c r="I691" s="96" t="str">
        <f t="shared" si="75"/>
        <v/>
      </c>
      <c r="J691" s="109"/>
      <c r="K691" s="307"/>
    </row>
    <row r="692" spans="1:11" s="90" customFormat="1" ht="13.5" hidden="1" customHeight="1" x14ac:dyDescent="0.2">
      <c r="A692" s="318"/>
      <c r="B692" s="95" t="s">
        <v>6307</v>
      </c>
      <c r="C692" s="115" t="str">
        <f>Anexo_01!$Q95</f>
        <v/>
      </c>
      <c r="D692" s="102"/>
      <c r="E692" s="103"/>
      <c r="F692" s="103"/>
      <c r="G692" s="103"/>
      <c r="H692" s="104"/>
      <c r="I692" s="96" t="str">
        <f t="shared" si="75"/>
        <v/>
      </c>
      <c r="J692" s="109"/>
      <c r="K692" s="307"/>
    </row>
    <row r="693" spans="1:11" s="90" customFormat="1" ht="13.5" hidden="1" customHeight="1" x14ac:dyDescent="0.2">
      <c r="A693" s="318"/>
      <c r="B693" s="95" t="s">
        <v>6308</v>
      </c>
      <c r="C693" s="117"/>
      <c r="D693" s="102"/>
      <c r="E693" s="103"/>
      <c r="F693" s="103"/>
      <c r="G693" s="103"/>
      <c r="H693" s="104"/>
      <c r="I693" s="96" t="str">
        <f t="shared" si="75"/>
        <v/>
      </c>
      <c r="J693" s="109"/>
      <c r="K693" s="307"/>
    </row>
    <row r="694" spans="1:11" s="90" customFormat="1" ht="13.5" hidden="1" customHeight="1" x14ac:dyDescent="0.2">
      <c r="A694" s="318"/>
      <c r="B694" s="95" t="s">
        <v>6309</v>
      </c>
      <c r="C694" s="309"/>
      <c r="D694" s="102"/>
      <c r="E694" s="103"/>
      <c r="F694" s="103"/>
      <c r="G694" s="103"/>
      <c r="H694" s="104"/>
      <c r="I694" s="96" t="str">
        <f t="shared" si="75"/>
        <v/>
      </c>
      <c r="J694" s="109"/>
      <c r="K694" s="307"/>
    </row>
    <row r="695" spans="1:11" ht="13.5" hidden="1" customHeight="1" x14ac:dyDescent="0.3">
      <c r="A695" s="319"/>
      <c r="B695" s="97" t="s">
        <v>6313</v>
      </c>
      <c r="C695" s="310"/>
      <c r="D695" s="105"/>
      <c r="E695" s="106"/>
      <c r="F695" s="106"/>
      <c r="G695" s="106"/>
      <c r="H695" s="107"/>
      <c r="I695" s="98" t="str">
        <f t="shared" si="75"/>
        <v/>
      </c>
      <c r="J695" s="110"/>
      <c r="K695" s="308"/>
    </row>
    <row r="696" spans="1:11" s="90" customFormat="1" ht="13.5" hidden="1" customHeight="1" x14ac:dyDescent="0.2">
      <c r="A696" s="317">
        <v>77</v>
      </c>
      <c r="B696" s="93" t="s">
        <v>6303</v>
      </c>
      <c r="C696" s="119">
        <f>Anexo_01!$I96</f>
        <v>0</v>
      </c>
      <c r="D696" s="99"/>
      <c r="E696" s="100"/>
      <c r="F696" s="100"/>
      <c r="G696" s="100"/>
      <c r="H696" s="101"/>
      <c r="I696" s="94" t="str">
        <f>IF(SUM(D696:H696)=0,"",SUM(D696:H696))</f>
        <v/>
      </c>
      <c r="J696" s="108"/>
      <c r="K696" s="306">
        <f>SUM(I696:I704)</f>
        <v>0</v>
      </c>
    </row>
    <row r="697" spans="1:11" s="90" customFormat="1" ht="13.5" hidden="1" customHeight="1" x14ac:dyDescent="0.2">
      <c r="A697" s="318"/>
      <c r="B697" s="95" t="s">
        <v>6304</v>
      </c>
      <c r="C697" s="115" t="str">
        <f>Anexo_01!$D96</f>
        <v/>
      </c>
      <c r="D697" s="102"/>
      <c r="E697" s="103"/>
      <c r="F697" s="103"/>
      <c r="G697" s="103"/>
      <c r="H697" s="104"/>
      <c r="I697" s="96" t="str">
        <f>IF(SUM(D697:H697)=0,"",SUM(D697:H697))</f>
        <v/>
      </c>
      <c r="J697" s="109"/>
      <c r="K697" s="307"/>
    </row>
    <row r="698" spans="1:11" s="90" customFormat="1" ht="13.5" hidden="1" customHeight="1" x14ac:dyDescent="0.2">
      <c r="A698" s="318"/>
      <c r="B698" s="95" t="s">
        <v>6310</v>
      </c>
      <c r="C698" s="115" t="str">
        <f>Anexo_01!$B96</f>
        <v/>
      </c>
      <c r="D698" s="102"/>
      <c r="E698" s="103"/>
      <c r="F698" s="103"/>
      <c r="G698" s="103"/>
      <c r="H698" s="104"/>
      <c r="I698" s="96" t="str">
        <f t="shared" ref="I698:I704" si="76">IF(SUM(D698:H698)=0,"",SUM(D698:H698))</f>
        <v/>
      </c>
      <c r="J698" s="109"/>
      <c r="K698" s="307"/>
    </row>
    <row r="699" spans="1:11" s="90" customFormat="1" ht="13.5" hidden="1" customHeight="1" x14ac:dyDescent="0.2">
      <c r="A699" s="318"/>
      <c r="B699" s="95" t="s">
        <v>6305</v>
      </c>
      <c r="C699" s="115" t="str">
        <f>CONCATENATE("10",Anexo_01!$P96)</f>
        <v>10</v>
      </c>
      <c r="D699" s="102"/>
      <c r="E699" s="103"/>
      <c r="F699" s="103"/>
      <c r="G699" s="103"/>
      <c r="H699" s="104"/>
      <c r="I699" s="96" t="str">
        <f t="shared" si="76"/>
        <v/>
      </c>
      <c r="J699" s="109"/>
      <c r="K699" s="307"/>
    </row>
    <row r="700" spans="1:11" s="90" customFormat="1" ht="13.5" hidden="1" customHeight="1" x14ac:dyDescent="0.2">
      <c r="A700" s="318"/>
      <c r="B700" s="95" t="s">
        <v>6306</v>
      </c>
      <c r="C700" s="116">
        <f>Anexo_01!$F96</f>
        <v>0</v>
      </c>
      <c r="D700" s="102"/>
      <c r="E700" s="103"/>
      <c r="F700" s="103"/>
      <c r="G700" s="103"/>
      <c r="H700" s="104"/>
      <c r="I700" s="96" t="str">
        <f t="shared" si="76"/>
        <v/>
      </c>
      <c r="J700" s="109"/>
      <c r="K700" s="307"/>
    </row>
    <row r="701" spans="1:11" s="90" customFormat="1" ht="13.5" hidden="1" customHeight="1" x14ac:dyDescent="0.2">
      <c r="A701" s="318"/>
      <c r="B701" s="95" t="s">
        <v>6307</v>
      </c>
      <c r="C701" s="115" t="str">
        <f>Anexo_01!$Q96</f>
        <v/>
      </c>
      <c r="D701" s="102"/>
      <c r="E701" s="103"/>
      <c r="F701" s="103"/>
      <c r="G701" s="103"/>
      <c r="H701" s="104"/>
      <c r="I701" s="96" t="str">
        <f t="shared" si="76"/>
        <v/>
      </c>
      <c r="J701" s="109"/>
      <c r="K701" s="307"/>
    </row>
    <row r="702" spans="1:11" s="90" customFormat="1" ht="13.5" hidden="1" customHeight="1" x14ac:dyDescent="0.2">
      <c r="A702" s="318"/>
      <c r="B702" s="95" t="s">
        <v>6308</v>
      </c>
      <c r="C702" s="117"/>
      <c r="D702" s="102"/>
      <c r="E702" s="103"/>
      <c r="F702" s="103"/>
      <c r="G702" s="103"/>
      <c r="H702" s="104"/>
      <c r="I702" s="96" t="str">
        <f t="shared" si="76"/>
        <v/>
      </c>
      <c r="J702" s="109"/>
      <c r="K702" s="307"/>
    </row>
    <row r="703" spans="1:11" s="90" customFormat="1" ht="13.5" hidden="1" customHeight="1" x14ac:dyDescent="0.2">
      <c r="A703" s="318"/>
      <c r="B703" s="95" t="s">
        <v>6309</v>
      </c>
      <c r="C703" s="309"/>
      <c r="D703" s="102"/>
      <c r="E703" s="103"/>
      <c r="F703" s="103"/>
      <c r="G703" s="103"/>
      <c r="H703" s="104"/>
      <c r="I703" s="96" t="str">
        <f t="shared" si="76"/>
        <v/>
      </c>
      <c r="J703" s="109"/>
      <c r="K703" s="307"/>
    </row>
    <row r="704" spans="1:11" ht="13.5" hidden="1" customHeight="1" x14ac:dyDescent="0.3">
      <c r="A704" s="319"/>
      <c r="B704" s="97" t="s">
        <v>6313</v>
      </c>
      <c r="C704" s="310"/>
      <c r="D704" s="105"/>
      <c r="E704" s="106"/>
      <c r="F704" s="106"/>
      <c r="G704" s="106"/>
      <c r="H704" s="107"/>
      <c r="I704" s="98" t="str">
        <f t="shared" si="76"/>
        <v/>
      </c>
      <c r="J704" s="110"/>
      <c r="K704" s="308"/>
    </row>
    <row r="705" spans="1:11" s="90" customFormat="1" ht="13.5" hidden="1" customHeight="1" x14ac:dyDescent="0.2">
      <c r="A705" s="317">
        <v>78</v>
      </c>
      <c r="B705" s="93" t="s">
        <v>6303</v>
      </c>
      <c r="C705" s="119">
        <f>Anexo_01!$I97</f>
        <v>0</v>
      </c>
      <c r="D705" s="99"/>
      <c r="E705" s="100"/>
      <c r="F705" s="100"/>
      <c r="G705" s="100"/>
      <c r="H705" s="101"/>
      <c r="I705" s="94" t="str">
        <f>IF(SUM(D705:H705)=0,"",SUM(D705:H705))</f>
        <v/>
      </c>
      <c r="J705" s="108"/>
      <c r="K705" s="306">
        <f>SUM(I705:I713)</f>
        <v>0</v>
      </c>
    </row>
    <row r="706" spans="1:11" s="90" customFormat="1" ht="13.5" hidden="1" customHeight="1" x14ac:dyDescent="0.2">
      <c r="A706" s="318"/>
      <c r="B706" s="95" t="s">
        <v>6304</v>
      </c>
      <c r="C706" s="115" t="str">
        <f>Anexo_01!$D97</f>
        <v/>
      </c>
      <c r="D706" s="102"/>
      <c r="E706" s="103"/>
      <c r="F706" s="103"/>
      <c r="G706" s="103"/>
      <c r="H706" s="104"/>
      <c r="I706" s="96" t="str">
        <f>IF(SUM(D706:H706)=0,"",SUM(D706:H706))</f>
        <v/>
      </c>
      <c r="J706" s="109"/>
      <c r="K706" s="307"/>
    </row>
    <row r="707" spans="1:11" s="90" customFormat="1" ht="13.5" hidden="1" customHeight="1" x14ac:dyDescent="0.2">
      <c r="A707" s="318"/>
      <c r="B707" s="95" t="s">
        <v>6310</v>
      </c>
      <c r="C707" s="115" t="str">
        <f>Anexo_01!$B97</f>
        <v/>
      </c>
      <c r="D707" s="102"/>
      <c r="E707" s="103"/>
      <c r="F707" s="103"/>
      <c r="G707" s="103"/>
      <c r="H707" s="104"/>
      <c r="I707" s="96" t="str">
        <f t="shared" ref="I707:I713" si="77">IF(SUM(D707:H707)=0,"",SUM(D707:H707))</f>
        <v/>
      </c>
      <c r="J707" s="109"/>
      <c r="K707" s="307"/>
    </row>
    <row r="708" spans="1:11" s="90" customFormat="1" ht="13.5" hidden="1" customHeight="1" x14ac:dyDescent="0.2">
      <c r="A708" s="318"/>
      <c r="B708" s="95" t="s">
        <v>6305</v>
      </c>
      <c r="C708" s="115" t="str">
        <f>CONCATENATE("10",Anexo_01!$P97)</f>
        <v>10</v>
      </c>
      <c r="D708" s="102"/>
      <c r="E708" s="103"/>
      <c r="F708" s="103"/>
      <c r="G708" s="103"/>
      <c r="H708" s="104"/>
      <c r="I708" s="96" t="str">
        <f t="shared" si="77"/>
        <v/>
      </c>
      <c r="J708" s="109"/>
      <c r="K708" s="307"/>
    </row>
    <row r="709" spans="1:11" s="90" customFormat="1" ht="13.5" hidden="1" customHeight="1" x14ac:dyDescent="0.2">
      <c r="A709" s="318"/>
      <c r="B709" s="95" t="s">
        <v>6306</v>
      </c>
      <c r="C709" s="116">
        <f>Anexo_01!$F97</f>
        <v>0</v>
      </c>
      <c r="D709" s="102"/>
      <c r="E709" s="103"/>
      <c r="F709" s="103"/>
      <c r="G709" s="103"/>
      <c r="H709" s="104"/>
      <c r="I709" s="96" t="str">
        <f t="shared" si="77"/>
        <v/>
      </c>
      <c r="J709" s="109"/>
      <c r="K709" s="307"/>
    </row>
    <row r="710" spans="1:11" s="90" customFormat="1" ht="13.5" hidden="1" customHeight="1" x14ac:dyDescent="0.2">
      <c r="A710" s="318"/>
      <c r="B710" s="95" t="s">
        <v>6307</v>
      </c>
      <c r="C710" s="115" t="str">
        <f>Anexo_01!$Q97</f>
        <v/>
      </c>
      <c r="D710" s="102"/>
      <c r="E710" s="103"/>
      <c r="F710" s="103"/>
      <c r="G710" s="103"/>
      <c r="H710" s="104"/>
      <c r="I710" s="96" t="str">
        <f t="shared" si="77"/>
        <v/>
      </c>
      <c r="J710" s="109"/>
      <c r="K710" s="307"/>
    </row>
    <row r="711" spans="1:11" s="90" customFormat="1" ht="13.5" hidden="1" customHeight="1" x14ac:dyDescent="0.2">
      <c r="A711" s="318"/>
      <c r="B711" s="95" t="s">
        <v>6308</v>
      </c>
      <c r="C711" s="117"/>
      <c r="D711" s="102"/>
      <c r="E711" s="103"/>
      <c r="F711" s="103"/>
      <c r="G711" s="103"/>
      <c r="H711" s="104"/>
      <c r="I711" s="96" t="str">
        <f t="shared" si="77"/>
        <v/>
      </c>
      <c r="J711" s="109"/>
      <c r="K711" s="307"/>
    </row>
    <row r="712" spans="1:11" s="90" customFormat="1" ht="13.5" hidden="1" customHeight="1" x14ac:dyDescent="0.2">
      <c r="A712" s="318"/>
      <c r="B712" s="95" t="s">
        <v>6309</v>
      </c>
      <c r="C712" s="309"/>
      <c r="D712" s="102"/>
      <c r="E712" s="103"/>
      <c r="F712" s="103"/>
      <c r="G712" s="103"/>
      <c r="H712" s="104"/>
      <c r="I712" s="96" t="str">
        <f t="shared" si="77"/>
        <v/>
      </c>
      <c r="J712" s="109"/>
      <c r="K712" s="307"/>
    </row>
    <row r="713" spans="1:11" ht="13.5" hidden="1" customHeight="1" x14ac:dyDescent="0.3">
      <c r="A713" s="319"/>
      <c r="B713" s="97" t="s">
        <v>6313</v>
      </c>
      <c r="C713" s="310"/>
      <c r="D713" s="105"/>
      <c r="E713" s="106"/>
      <c r="F713" s="106"/>
      <c r="G713" s="106"/>
      <c r="H713" s="107"/>
      <c r="I713" s="98" t="str">
        <f t="shared" si="77"/>
        <v/>
      </c>
      <c r="J713" s="110"/>
      <c r="K713" s="308"/>
    </row>
    <row r="714" spans="1:11" s="90" customFormat="1" ht="13.5" hidden="1" customHeight="1" x14ac:dyDescent="0.2">
      <c r="A714" s="317">
        <v>79</v>
      </c>
      <c r="B714" s="93" t="s">
        <v>6303</v>
      </c>
      <c r="C714" s="119">
        <f>Anexo_01!$I98</f>
        <v>0</v>
      </c>
      <c r="D714" s="99"/>
      <c r="E714" s="100"/>
      <c r="F714" s="100"/>
      <c r="G714" s="100"/>
      <c r="H714" s="101"/>
      <c r="I714" s="94" t="str">
        <f>IF(SUM(D714:H714)=0,"",SUM(D714:H714))</f>
        <v/>
      </c>
      <c r="J714" s="108"/>
      <c r="K714" s="306">
        <f>SUM(I714:I722)</f>
        <v>0</v>
      </c>
    </row>
    <row r="715" spans="1:11" s="90" customFormat="1" ht="13.5" hidden="1" customHeight="1" x14ac:dyDescent="0.2">
      <c r="A715" s="318"/>
      <c r="B715" s="95" t="s">
        <v>6304</v>
      </c>
      <c r="C715" s="115" t="str">
        <f>Anexo_01!$D98</f>
        <v/>
      </c>
      <c r="D715" s="102"/>
      <c r="E715" s="103"/>
      <c r="F715" s="103"/>
      <c r="G715" s="103"/>
      <c r="H715" s="104"/>
      <c r="I715" s="96" t="str">
        <f>IF(SUM(D715:H715)=0,"",SUM(D715:H715))</f>
        <v/>
      </c>
      <c r="J715" s="109"/>
      <c r="K715" s="307"/>
    </row>
    <row r="716" spans="1:11" s="90" customFormat="1" ht="13.5" hidden="1" customHeight="1" x14ac:dyDescent="0.2">
      <c r="A716" s="318"/>
      <c r="B716" s="95" t="s">
        <v>6310</v>
      </c>
      <c r="C716" s="115" t="str">
        <f>Anexo_01!$B98</f>
        <v/>
      </c>
      <c r="D716" s="102"/>
      <c r="E716" s="103"/>
      <c r="F716" s="103"/>
      <c r="G716" s="103"/>
      <c r="H716" s="104"/>
      <c r="I716" s="96" t="str">
        <f t="shared" ref="I716:I722" si="78">IF(SUM(D716:H716)=0,"",SUM(D716:H716))</f>
        <v/>
      </c>
      <c r="J716" s="109"/>
      <c r="K716" s="307"/>
    </row>
    <row r="717" spans="1:11" s="90" customFormat="1" ht="13.5" hidden="1" customHeight="1" x14ac:dyDescent="0.2">
      <c r="A717" s="318"/>
      <c r="B717" s="95" t="s">
        <v>6305</v>
      </c>
      <c r="C717" s="115" t="str">
        <f>CONCATENATE("10",Anexo_01!$P98)</f>
        <v>10</v>
      </c>
      <c r="D717" s="102"/>
      <c r="E717" s="103"/>
      <c r="F717" s="103"/>
      <c r="G717" s="103"/>
      <c r="H717" s="104"/>
      <c r="I717" s="96" t="str">
        <f t="shared" si="78"/>
        <v/>
      </c>
      <c r="J717" s="109"/>
      <c r="K717" s="307"/>
    </row>
    <row r="718" spans="1:11" s="90" customFormat="1" ht="13.5" hidden="1" customHeight="1" x14ac:dyDescent="0.2">
      <c r="A718" s="318"/>
      <c r="B718" s="95" t="s">
        <v>6306</v>
      </c>
      <c r="C718" s="116">
        <f>Anexo_01!$F98</f>
        <v>0</v>
      </c>
      <c r="D718" s="102"/>
      <c r="E718" s="103"/>
      <c r="F718" s="103"/>
      <c r="G718" s="103"/>
      <c r="H718" s="104"/>
      <c r="I718" s="96" t="str">
        <f t="shared" si="78"/>
        <v/>
      </c>
      <c r="J718" s="109"/>
      <c r="K718" s="307"/>
    </row>
    <row r="719" spans="1:11" s="90" customFormat="1" ht="13.5" hidden="1" customHeight="1" x14ac:dyDescent="0.2">
      <c r="A719" s="318"/>
      <c r="B719" s="95" t="s">
        <v>6307</v>
      </c>
      <c r="C719" s="115" t="str">
        <f>Anexo_01!$Q98</f>
        <v/>
      </c>
      <c r="D719" s="102"/>
      <c r="E719" s="103"/>
      <c r="F719" s="103"/>
      <c r="G719" s="103"/>
      <c r="H719" s="104"/>
      <c r="I719" s="96" t="str">
        <f t="shared" si="78"/>
        <v/>
      </c>
      <c r="J719" s="109"/>
      <c r="K719" s="307"/>
    </row>
    <row r="720" spans="1:11" s="90" customFormat="1" ht="13.5" hidden="1" customHeight="1" x14ac:dyDescent="0.2">
      <c r="A720" s="318"/>
      <c r="B720" s="95" t="s">
        <v>6308</v>
      </c>
      <c r="C720" s="117"/>
      <c r="D720" s="102"/>
      <c r="E720" s="103"/>
      <c r="F720" s="103"/>
      <c r="G720" s="103"/>
      <c r="H720" s="104"/>
      <c r="I720" s="96" t="str">
        <f t="shared" si="78"/>
        <v/>
      </c>
      <c r="J720" s="109"/>
      <c r="K720" s="307"/>
    </row>
    <row r="721" spans="1:11" s="90" customFormat="1" ht="13.5" hidden="1" customHeight="1" x14ac:dyDescent="0.2">
      <c r="A721" s="318"/>
      <c r="B721" s="95" t="s">
        <v>6309</v>
      </c>
      <c r="C721" s="309"/>
      <c r="D721" s="102"/>
      <c r="E721" s="103"/>
      <c r="F721" s="103"/>
      <c r="G721" s="103"/>
      <c r="H721" s="104"/>
      <c r="I721" s="96" t="str">
        <f t="shared" si="78"/>
        <v/>
      </c>
      <c r="J721" s="109"/>
      <c r="K721" s="307"/>
    </row>
    <row r="722" spans="1:11" ht="13.5" hidden="1" customHeight="1" x14ac:dyDescent="0.3">
      <c r="A722" s="319"/>
      <c r="B722" s="97" t="s">
        <v>6313</v>
      </c>
      <c r="C722" s="310"/>
      <c r="D722" s="105"/>
      <c r="E722" s="106"/>
      <c r="F722" s="106"/>
      <c r="G722" s="106"/>
      <c r="H722" s="107"/>
      <c r="I722" s="98" t="str">
        <f t="shared" si="78"/>
        <v/>
      </c>
      <c r="J722" s="110"/>
      <c r="K722" s="308"/>
    </row>
    <row r="723" spans="1:11" s="90" customFormat="1" ht="13.5" hidden="1" customHeight="1" x14ac:dyDescent="0.2">
      <c r="A723" s="317">
        <v>80</v>
      </c>
      <c r="B723" s="93" t="s">
        <v>6303</v>
      </c>
      <c r="C723" s="119">
        <f>Anexo_01!$I99</f>
        <v>0</v>
      </c>
      <c r="D723" s="99"/>
      <c r="E723" s="100"/>
      <c r="F723" s="100"/>
      <c r="G723" s="100"/>
      <c r="H723" s="101"/>
      <c r="I723" s="94" t="str">
        <f>IF(SUM(D723:H723)=0,"",SUM(D723:H723))</f>
        <v/>
      </c>
      <c r="J723" s="108"/>
      <c r="K723" s="306">
        <f>SUM(I723:I731)</f>
        <v>0</v>
      </c>
    </row>
    <row r="724" spans="1:11" s="90" customFormat="1" ht="13.5" hidden="1" customHeight="1" x14ac:dyDescent="0.2">
      <c r="A724" s="318"/>
      <c r="B724" s="95" t="s">
        <v>6304</v>
      </c>
      <c r="C724" s="115" t="str">
        <f>Anexo_01!$D99</f>
        <v/>
      </c>
      <c r="D724" s="102"/>
      <c r="E724" s="103"/>
      <c r="F724" s="103"/>
      <c r="G724" s="103"/>
      <c r="H724" s="104"/>
      <c r="I724" s="96" t="str">
        <f>IF(SUM(D724:H724)=0,"",SUM(D724:H724))</f>
        <v/>
      </c>
      <c r="J724" s="109"/>
      <c r="K724" s="307"/>
    </row>
    <row r="725" spans="1:11" s="90" customFormat="1" ht="13.5" hidden="1" customHeight="1" x14ac:dyDescent="0.2">
      <c r="A725" s="318"/>
      <c r="B725" s="95" t="s">
        <v>6310</v>
      </c>
      <c r="C725" s="115" t="str">
        <f>Anexo_01!$B99</f>
        <v/>
      </c>
      <c r="D725" s="102"/>
      <c r="E725" s="103"/>
      <c r="F725" s="103"/>
      <c r="G725" s="103"/>
      <c r="H725" s="104"/>
      <c r="I725" s="96" t="str">
        <f t="shared" ref="I725:I731" si="79">IF(SUM(D725:H725)=0,"",SUM(D725:H725))</f>
        <v/>
      </c>
      <c r="J725" s="109"/>
      <c r="K725" s="307"/>
    </row>
    <row r="726" spans="1:11" s="90" customFormat="1" ht="13.5" hidden="1" customHeight="1" x14ac:dyDescent="0.2">
      <c r="A726" s="318"/>
      <c r="B726" s="95" t="s">
        <v>6305</v>
      </c>
      <c r="C726" s="115" t="str">
        <f>CONCATENATE("10",Anexo_01!$P99)</f>
        <v>10</v>
      </c>
      <c r="D726" s="102"/>
      <c r="E726" s="103"/>
      <c r="F726" s="103"/>
      <c r="G726" s="103"/>
      <c r="H726" s="104"/>
      <c r="I726" s="96" t="str">
        <f t="shared" si="79"/>
        <v/>
      </c>
      <c r="J726" s="109"/>
      <c r="K726" s="307"/>
    </row>
    <row r="727" spans="1:11" s="90" customFormat="1" ht="13.5" hidden="1" customHeight="1" x14ac:dyDescent="0.2">
      <c r="A727" s="318"/>
      <c r="B727" s="95" t="s">
        <v>6306</v>
      </c>
      <c r="C727" s="116">
        <f>Anexo_01!$F99</f>
        <v>0</v>
      </c>
      <c r="D727" s="102"/>
      <c r="E727" s="103"/>
      <c r="F727" s="103"/>
      <c r="G727" s="103"/>
      <c r="H727" s="104"/>
      <c r="I727" s="96" t="str">
        <f t="shared" si="79"/>
        <v/>
      </c>
      <c r="J727" s="109"/>
      <c r="K727" s="307"/>
    </row>
    <row r="728" spans="1:11" s="90" customFormat="1" ht="13.5" hidden="1" customHeight="1" x14ac:dyDescent="0.2">
      <c r="A728" s="318"/>
      <c r="B728" s="95" t="s">
        <v>6307</v>
      </c>
      <c r="C728" s="115" t="str">
        <f>Anexo_01!$Q99</f>
        <v/>
      </c>
      <c r="D728" s="102"/>
      <c r="E728" s="103"/>
      <c r="F728" s="103"/>
      <c r="G728" s="103"/>
      <c r="H728" s="104"/>
      <c r="I728" s="96" t="str">
        <f t="shared" si="79"/>
        <v/>
      </c>
      <c r="J728" s="109"/>
      <c r="K728" s="307"/>
    </row>
    <row r="729" spans="1:11" s="90" customFormat="1" ht="13.5" hidden="1" customHeight="1" x14ac:dyDescent="0.2">
      <c r="A729" s="318"/>
      <c r="B729" s="95" t="s">
        <v>6308</v>
      </c>
      <c r="C729" s="117"/>
      <c r="D729" s="102"/>
      <c r="E729" s="103"/>
      <c r="F729" s="103"/>
      <c r="G729" s="103"/>
      <c r="H729" s="104"/>
      <c r="I729" s="96" t="str">
        <f t="shared" si="79"/>
        <v/>
      </c>
      <c r="J729" s="109"/>
      <c r="K729" s="307"/>
    </row>
    <row r="730" spans="1:11" s="90" customFormat="1" ht="13.5" hidden="1" customHeight="1" x14ac:dyDescent="0.2">
      <c r="A730" s="318"/>
      <c r="B730" s="95" t="s">
        <v>6309</v>
      </c>
      <c r="C730" s="309"/>
      <c r="D730" s="102"/>
      <c r="E730" s="103"/>
      <c r="F730" s="103"/>
      <c r="G730" s="103"/>
      <c r="H730" s="104"/>
      <c r="I730" s="96" t="str">
        <f t="shared" si="79"/>
        <v/>
      </c>
      <c r="J730" s="109"/>
      <c r="K730" s="307"/>
    </row>
    <row r="731" spans="1:11" ht="13.5" hidden="1" customHeight="1" x14ac:dyDescent="0.3">
      <c r="A731" s="319"/>
      <c r="B731" s="97" t="s">
        <v>6313</v>
      </c>
      <c r="C731" s="310"/>
      <c r="D731" s="105"/>
      <c r="E731" s="106"/>
      <c r="F731" s="106"/>
      <c r="G731" s="106"/>
      <c r="H731" s="107"/>
      <c r="I731" s="98" t="str">
        <f t="shared" si="79"/>
        <v/>
      </c>
      <c r="J731" s="110"/>
      <c r="K731" s="308"/>
    </row>
    <row r="732" spans="1:11" s="90" customFormat="1" ht="13.5" hidden="1" customHeight="1" x14ac:dyDescent="0.2">
      <c r="A732" s="317">
        <v>81</v>
      </c>
      <c r="B732" s="93" t="s">
        <v>6303</v>
      </c>
      <c r="C732" s="119">
        <f>Anexo_01!$I100</f>
        <v>0</v>
      </c>
      <c r="D732" s="99"/>
      <c r="E732" s="100"/>
      <c r="F732" s="100"/>
      <c r="G732" s="100"/>
      <c r="H732" s="101"/>
      <c r="I732" s="94" t="str">
        <f>IF(SUM(D732:H732)=0,"",SUM(D732:H732))</f>
        <v/>
      </c>
      <c r="J732" s="108"/>
      <c r="K732" s="306">
        <f>SUM(I732:I740)</f>
        <v>0</v>
      </c>
    </row>
    <row r="733" spans="1:11" s="90" customFormat="1" ht="13.5" hidden="1" customHeight="1" x14ac:dyDescent="0.2">
      <c r="A733" s="318"/>
      <c r="B733" s="95" t="s">
        <v>6304</v>
      </c>
      <c r="C733" s="115" t="str">
        <f>Anexo_01!$D100</f>
        <v/>
      </c>
      <c r="D733" s="102"/>
      <c r="E733" s="103"/>
      <c r="F733" s="103"/>
      <c r="G733" s="103"/>
      <c r="H733" s="104"/>
      <c r="I733" s="96" t="str">
        <f>IF(SUM(D733:H733)=0,"",SUM(D733:H733))</f>
        <v/>
      </c>
      <c r="J733" s="109"/>
      <c r="K733" s="307"/>
    </row>
    <row r="734" spans="1:11" s="90" customFormat="1" ht="13.5" hidden="1" customHeight="1" x14ac:dyDescent="0.2">
      <c r="A734" s="318"/>
      <c r="B734" s="95" t="s">
        <v>6310</v>
      </c>
      <c r="C734" s="115" t="str">
        <f>Anexo_01!$B100</f>
        <v/>
      </c>
      <c r="D734" s="102"/>
      <c r="E734" s="103"/>
      <c r="F734" s="103"/>
      <c r="G734" s="103"/>
      <c r="H734" s="104"/>
      <c r="I734" s="96" t="str">
        <f t="shared" ref="I734:I740" si="80">IF(SUM(D734:H734)=0,"",SUM(D734:H734))</f>
        <v/>
      </c>
      <c r="J734" s="109"/>
      <c r="K734" s="307"/>
    </row>
    <row r="735" spans="1:11" s="90" customFormat="1" ht="13.5" hidden="1" customHeight="1" x14ac:dyDescent="0.2">
      <c r="A735" s="318"/>
      <c r="B735" s="95" t="s">
        <v>6305</v>
      </c>
      <c r="C735" s="115" t="str">
        <f>CONCATENATE("10",Anexo_01!$P100)</f>
        <v>10</v>
      </c>
      <c r="D735" s="102"/>
      <c r="E735" s="103"/>
      <c r="F735" s="103"/>
      <c r="G735" s="103"/>
      <c r="H735" s="104"/>
      <c r="I735" s="96" t="str">
        <f t="shared" si="80"/>
        <v/>
      </c>
      <c r="J735" s="109"/>
      <c r="K735" s="307"/>
    </row>
    <row r="736" spans="1:11" s="90" customFormat="1" ht="13.5" hidden="1" customHeight="1" x14ac:dyDescent="0.2">
      <c r="A736" s="318"/>
      <c r="B736" s="95" t="s">
        <v>6306</v>
      </c>
      <c r="C736" s="116">
        <f>Anexo_01!$F100</f>
        <v>0</v>
      </c>
      <c r="D736" s="102"/>
      <c r="E736" s="103"/>
      <c r="F736" s="103"/>
      <c r="G736" s="103"/>
      <c r="H736" s="104"/>
      <c r="I736" s="96" t="str">
        <f t="shared" si="80"/>
        <v/>
      </c>
      <c r="J736" s="109"/>
      <c r="K736" s="307"/>
    </row>
    <row r="737" spans="1:11" s="90" customFormat="1" ht="13.5" hidden="1" customHeight="1" x14ac:dyDescent="0.2">
      <c r="A737" s="318"/>
      <c r="B737" s="95" t="s">
        <v>6307</v>
      </c>
      <c r="C737" s="115" t="str">
        <f>Anexo_01!$Q100</f>
        <v/>
      </c>
      <c r="D737" s="102"/>
      <c r="E737" s="103"/>
      <c r="F737" s="103"/>
      <c r="G737" s="103"/>
      <c r="H737" s="104"/>
      <c r="I737" s="96" t="str">
        <f t="shared" si="80"/>
        <v/>
      </c>
      <c r="J737" s="109"/>
      <c r="K737" s="307"/>
    </row>
    <row r="738" spans="1:11" s="90" customFormat="1" ht="13.5" hidden="1" customHeight="1" x14ac:dyDescent="0.2">
      <c r="A738" s="318"/>
      <c r="B738" s="95" t="s">
        <v>6308</v>
      </c>
      <c r="C738" s="117"/>
      <c r="D738" s="102"/>
      <c r="E738" s="103"/>
      <c r="F738" s="103"/>
      <c r="G738" s="103"/>
      <c r="H738" s="104"/>
      <c r="I738" s="96" t="str">
        <f t="shared" si="80"/>
        <v/>
      </c>
      <c r="J738" s="109"/>
      <c r="K738" s="307"/>
    </row>
    <row r="739" spans="1:11" s="90" customFormat="1" ht="13.5" hidden="1" customHeight="1" x14ac:dyDescent="0.2">
      <c r="A739" s="318"/>
      <c r="B739" s="95" t="s">
        <v>6309</v>
      </c>
      <c r="C739" s="309"/>
      <c r="D739" s="102"/>
      <c r="E739" s="103"/>
      <c r="F739" s="103"/>
      <c r="G739" s="103"/>
      <c r="H739" s="104"/>
      <c r="I739" s="96" t="str">
        <f t="shared" si="80"/>
        <v/>
      </c>
      <c r="J739" s="109"/>
      <c r="K739" s="307"/>
    </row>
    <row r="740" spans="1:11" ht="13.5" hidden="1" customHeight="1" x14ac:dyDescent="0.3">
      <c r="A740" s="319"/>
      <c r="B740" s="97" t="s">
        <v>6313</v>
      </c>
      <c r="C740" s="310"/>
      <c r="D740" s="105"/>
      <c r="E740" s="106"/>
      <c r="F740" s="106"/>
      <c r="G740" s="106"/>
      <c r="H740" s="107"/>
      <c r="I740" s="98" t="str">
        <f t="shared" si="80"/>
        <v/>
      </c>
      <c r="J740" s="110"/>
      <c r="K740" s="308"/>
    </row>
    <row r="741" spans="1:11" s="90" customFormat="1" ht="13.5" hidden="1" customHeight="1" x14ac:dyDescent="0.2">
      <c r="A741" s="317">
        <v>82</v>
      </c>
      <c r="B741" s="93" t="s">
        <v>6303</v>
      </c>
      <c r="C741" s="119">
        <f>Anexo_01!$I101</f>
        <v>0</v>
      </c>
      <c r="D741" s="99"/>
      <c r="E741" s="100"/>
      <c r="F741" s="100"/>
      <c r="G741" s="100"/>
      <c r="H741" s="101"/>
      <c r="I741" s="94" t="str">
        <f>IF(SUM(D741:H741)=0,"",SUM(D741:H741))</f>
        <v/>
      </c>
      <c r="J741" s="108"/>
      <c r="K741" s="306">
        <f>SUM(I741:I749)</f>
        <v>0</v>
      </c>
    </row>
    <row r="742" spans="1:11" s="90" customFormat="1" ht="13.5" hidden="1" customHeight="1" x14ac:dyDescent="0.2">
      <c r="A742" s="318"/>
      <c r="B742" s="95" t="s">
        <v>6304</v>
      </c>
      <c r="C742" s="115" t="str">
        <f>Anexo_01!$D101</f>
        <v/>
      </c>
      <c r="D742" s="102"/>
      <c r="E742" s="103"/>
      <c r="F742" s="103"/>
      <c r="G742" s="103"/>
      <c r="H742" s="104"/>
      <c r="I742" s="96" t="str">
        <f>IF(SUM(D742:H742)=0,"",SUM(D742:H742))</f>
        <v/>
      </c>
      <c r="J742" s="109"/>
      <c r="K742" s="307"/>
    </row>
    <row r="743" spans="1:11" s="90" customFormat="1" ht="13.5" hidden="1" customHeight="1" x14ac:dyDescent="0.2">
      <c r="A743" s="318"/>
      <c r="B743" s="95" t="s">
        <v>6310</v>
      </c>
      <c r="C743" s="115" t="str">
        <f>Anexo_01!$B101</f>
        <v/>
      </c>
      <c r="D743" s="102"/>
      <c r="E743" s="103"/>
      <c r="F743" s="103"/>
      <c r="G743" s="103"/>
      <c r="H743" s="104"/>
      <c r="I743" s="96" t="str">
        <f t="shared" ref="I743:I749" si="81">IF(SUM(D743:H743)=0,"",SUM(D743:H743))</f>
        <v/>
      </c>
      <c r="J743" s="109"/>
      <c r="K743" s="307"/>
    </row>
    <row r="744" spans="1:11" s="90" customFormat="1" ht="13.5" hidden="1" customHeight="1" x14ac:dyDescent="0.2">
      <c r="A744" s="318"/>
      <c r="B744" s="95" t="s">
        <v>6305</v>
      </c>
      <c r="C744" s="115" t="str">
        <f>CONCATENATE("10",Anexo_01!$P101)</f>
        <v>10</v>
      </c>
      <c r="D744" s="102"/>
      <c r="E744" s="103"/>
      <c r="F744" s="103"/>
      <c r="G744" s="103"/>
      <c r="H744" s="104"/>
      <c r="I744" s="96" t="str">
        <f t="shared" si="81"/>
        <v/>
      </c>
      <c r="J744" s="109"/>
      <c r="K744" s="307"/>
    </row>
    <row r="745" spans="1:11" s="90" customFormat="1" ht="13.5" hidden="1" customHeight="1" x14ac:dyDescent="0.2">
      <c r="A745" s="318"/>
      <c r="B745" s="95" t="s">
        <v>6306</v>
      </c>
      <c r="C745" s="116">
        <f>Anexo_01!$F101</f>
        <v>0</v>
      </c>
      <c r="D745" s="102"/>
      <c r="E745" s="103"/>
      <c r="F745" s="103"/>
      <c r="G745" s="103"/>
      <c r="H745" s="104"/>
      <c r="I745" s="96" t="str">
        <f t="shared" si="81"/>
        <v/>
      </c>
      <c r="J745" s="109"/>
      <c r="K745" s="307"/>
    </row>
    <row r="746" spans="1:11" s="90" customFormat="1" ht="13.5" hidden="1" customHeight="1" x14ac:dyDescent="0.2">
      <c r="A746" s="318"/>
      <c r="B746" s="95" t="s">
        <v>6307</v>
      </c>
      <c r="C746" s="115" t="str">
        <f>Anexo_01!$Q101</f>
        <v/>
      </c>
      <c r="D746" s="102"/>
      <c r="E746" s="103"/>
      <c r="F746" s="103"/>
      <c r="G746" s="103"/>
      <c r="H746" s="104"/>
      <c r="I746" s="96" t="str">
        <f t="shared" si="81"/>
        <v/>
      </c>
      <c r="J746" s="109"/>
      <c r="K746" s="307"/>
    </row>
    <row r="747" spans="1:11" s="90" customFormat="1" ht="13.5" hidden="1" customHeight="1" x14ac:dyDescent="0.2">
      <c r="A747" s="318"/>
      <c r="B747" s="95" t="s">
        <v>6308</v>
      </c>
      <c r="C747" s="117"/>
      <c r="D747" s="102"/>
      <c r="E747" s="103"/>
      <c r="F747" s="103"/>
      <c r="G747" s="103"/>
      <c r="H747" s="104"/>
      <c r="I747" s="96" t="str">
        <f t="shared" si="81"/>
        <v/>
      </c>
      <c r="J747" s="109"/>
      <c r="K747" s="307"/>
    </row>
    <row r="748" spans="1:11" s="90" customFormat="1" ht="13.5" hidden="1" customHeight="1" x14ac:dyDescent="0.2">
      <c r="A748" s="318"/>
      <c r="B748" s="95" t="s">
        <v>6309</v>
      </c>
      <c r="C748" s="309"/>
      <c r="D748" s="102"/>
      <c r="E748" s="103"/>
      <c r="F748" s="103"/>
      <c r="G748" s="103"/>
      <c r="H748" s="104"/>
      <c r="I748" s="96" t="str">
        <f t="shared" si="81"/>
        <v/>
      </c>
      <c r="J748" s="109"/>
      <c r="K748" s="307"/>
    </row>
    <row r="749" spans="1:11" ht="13.5" hidden="1" customHeight="1" x14ac:dyDescent="0.3">
      <c r="A749" s="319"/>
      <c r="B749" s="97" t="s">
        <v>6313</v>
      </c>
      <c r="C749" s="310"/>
      <c r="D749" s="105"/>
      <c r="E749" s="106"/>
      <c r="F749" s="106"/>
      <c r="G749" s="106"/>
      <c r="H749" s="107"/>
      <c r="I749" s="98" t="str">
        <f t="shared" si="81"/>
        <v/>
      </c>
      <c r="J749" s="110"/>
      <c r="K749" s="308"/>
    </row>
    <row r="750" spans="1:11" s="90" customFormat="1" ht="13.5" hidden="1" customHeight="1" x14ac:dyDescent="0.2">
      <c r="A750" s="317">
        <v>83</v>
      </c>
      <c r="B750" s="93" t="s">
        <v>6303</v>
      </c>
      <c r="C750" s="119">
        <f>Anexo_01!$I102</f>
        <v>0</v>
      </c>
      <c r="D750" s="99"/>
      <c r="E750" s="100"/>
      <c r="F750" s="100"/>
      <c r="G750" s="100"/>
      <c r="H750" s="101"/>
      <c r="I750" s="94" t="str">
        <f>IF(SUM(D750:H750)=0,"",SUM(D750:H750))</f>
        <v/>
      </c>
      <c r="J750" s="108"/>
      <c r="K750" s="306">
        <f>SUM(I750:I758)</f>
        <v>0</v>
      </c>
    </row>
    <row r="751" spans="1:11" s="90" customFormat="1" ht="13.5" hidden="1" customHeight="1" x14ac:dyDescent="0.2">
      <c r="A751" s="318"/>
      <c r="B751" s="95" t="s">
        <v>6304</v>
      </c>
      <c r="C751" s="115" t="str">
        <f>Anexo_01!$D102</f>
        <v/>
      </c>
      <c r="D751" s="102"/>
      <c r="E751" s="103"/>
      <c r="F751" s="103"/>
      <c r="G751" s="103"/>
      <c r="H751" s="104"/>
      <c r="I751" s="96" t="str">
        <f>IF(SUM(D751:H751)=0,"",SUM(D751:H751))</f>
        <v/>
      </c>
      <c r="J751" s="109"/>
      <c r="K751" s="307"/>
    </row>
    <row r="752" spans="1:11" s="90" customFormat="1" ht="13.5" hidden="1" customHeight="1" x14ac:dyDescent="0.2">
      <c r="A752" s="318"/>
      <c r="B752" s="95" t="s">
        <v>6310</v>
      </c>
      <c r="C752" s="115" t="str">
        <f>Anexo_01!$B102</f>
        <v/>
      </c>
      <c r="D752" s="102"/>
      <c r="E752" s="103"/>
      <c r="F752" s="103"/>
      <c r="G752" s="103"/>
      <c r="H752" s="104"/>
      <c r="I752" s="96" t="str">
        <f t="shared" ref="I752:I758" si="82">IF(SUM(D752:H752)=0,"",SUM(D752:H752))</f>
        <v/>
      </c>
      <c r="J752" s="109"/>
      <c r="K752" s="307"/>
    </row>
    <row r="753" spans="1:11" s="90" customFormat="1" ht="13.5" hidden="1" customHeight="1" x14ac:dyDescent="0.2">
      <c r="A753" s="318"/>
      <c r="B753" s="95" t="s">
        <v>6305</v>
      </c>
      <c r="C753" s="115" t="str">
        <f>CONCATENATE("10",Anexo_01!$P102)</f>
        <v>10</v>
      </c>
      <c r="D753" s="102"/>
      <c r="E753" s="103"/>
      <c r="F753" s="103"/>
      <c r="G753" s="103"/>
      <c r="H753" s="104"/>
      <c r="I753" s="96" t="str">
        <f t="shared" si="82"/>
        <v/>
      </c>
      <c r="J753" s="109"/>
      <c r="K753" s="307"/>
    </row>
    <row r="754" spans="1:11" s="90" customFormat="1" ht="13.5" hidden="1" customHeight="1" x14ac:dyDescent="0.2">
      <c r="A754" s="318"/>
      <c r="B754" s="95" t="s">
        <v>6306</v>
      </c>
      <c r="C754" s="116">
        <f>Anexo_01!$F102</f>
        <v>0</v>
      </c>
      <c r="D754" s="102"/>
      <c r="E754" s="103"/>
      <c r="F754" s="103"/>
      <c r="G754" s="103"/>
      <c r="H754" s="104"/>
      <c r="I754" s="96" t="str">
        <f t="shared" si="82"/>
        <v/>
      </c>
      <c r="J754" s="109"/>
      <c r="K754" s="307"/>
    </row>
    <row r="755" spans="1:11" s="90" customFormat="1" ht="13.5" hidden="1" customHeight="1" x14ac:dyDescent="0.2">
      <c r="A755" s="318"/>
      <c r="B755" s="95" t="s">
        <v>6307</v>
      </c>
      <c r="C755" s="115" t="str">
        <f>Anexo_01!$Q102</f>
        <v/>
      </c>
      <c r="D755" s="102"/>
      <c r="E755" s="103"/>
      <c r="F755" s="103"/>
      <c r="G755" s="103"/>
      <c r="H755" s="104"/>
      <c r="I755" s="96" t="str">
        <f t="shared" si="82"/>
        <v/>
      </c>
      <c r="J755" s="109"/>
      <c r="K755" s="307"/>
    </row>
    <row r="756" spans="1:11" s="90" customFormat="1" ht="13.5" hidden="1" customHeight="1" x14ac:dyDescent="0.2">
      <c r="A756" s="318"/>
      <c r="B756" s="95" t="s">
        <v>6308</v>
      </c>
      <c r="C756" s="117"/>
      <c r="D756" s="102"/>
      <c r="E756" s="103"/>
      <c r="F756" s="103"/>
      <c r="G756" s="103"/>
      <c r="H756" s="104"/>
      <c r="I756" s="96" t="str">
        <f t="shared" si="82"/>
        <v/>
      </c>
      <c r="J756" s="109"/>
      <c r="K756" s="307"/>
    </row>
    <row r="757" spans="1:11" s="90" customFormat="1" ht="13.5" hidden="1" customHeight="1" x14ac:dyDescent="0.2">
      <c r="A757" s="318"/>
      <c r="B757" s="95" t="s">
        <v>6309</v>
      </c>
      <c r="C757" s="309"/>
      <c r="D757" s="102"/>
      <c r="E757" s="103"/>
      <c r="F757" s="103"/>
      <c r="G757" s="103"/>
      <c r="H757" s="104"/>
      <c r="I757" s="96" t="str">
        <f t="shared" si="82"/>
        <v/>
      </c>
      <c r="J757" s="109"/>
      <c r="K757" s="307"/>
    </row>
    <row r="758" spans="1:11" ht="13.5" hidden="1" customHeight="1" x14ac:dyDescent="0.3">
      <c r="A758" s="319"/>
      <c r="B758" s="97" t="s">
        <v>6313</v>
      </c>
      <c r="C758" s="310"/>
      <c r="D758" s="105"/>
      <c r="E758" s="106"/>
      <c r="F758" s="106"/>
      <c r="G758" s="106"/>
      <c r="H758" s="107"/>
      <c r="I758" s="98" t="str">
        <f t="shared" si="82"/>
        <v/>
      </c>
      <c r="J758" s="110"/>
      <c r="K758" s="308"/>
    </row>
    <row r="759" spans="1:11" s="90" customFormat="1" ht="13.5" hidden="1" customHeight="1" x14ac:dyDescent="0.2">
      <c r="A759" s="317">
        <v>84</v>
      </c>
      <c r="B759" s="93" t="s">
        <v>6303</v>
      </c>
      <c r="C759" s="119">
        <f>Anexo_01!$I103</f>
        <v>0</v>
      </c>
      <c r="D759" s="99"/>
      <c r="E759" s="100"/>
      <c r="F759" s="100"/>
      <c r="G759" s="100"/>
      <c r="H759" s="101"/>
      <c r="I759" s="94" t="str">
        <f>IF(SUM(D759:H759)=0,"",SUM(D759:H759))</f>
        <v/>
      </c>
      <c r="J759" s="108"/>
      <c r="K759" s="306">
        <f>SUM(I759:I767)</f>
        <v>0</v>
      </c>
    </row>
    <row r="760" spans="1:11" s="90" customFormat="1" ht="13.5" hidden="1" customHeight="1" x14ac:dyDescent="0.2">
      <c r="A760" s="318"/>
      <c r="B760" s="95" t="s">
        <v>6304</v>
      </c>
      <c r="C760" s="115" t="str">
        <f>Anexo_01!$D103</f>
        <v/>
      </c>
      <c r="D760" s="102"/>
      <c r="E760" s="103"/>
      <c r="F760" s="103"/>
      <c r="G760" s="103"/>
      <c r="H760" s="104"/>
      <c r="I760" s="96" t="str">
        <f>IF(SUM(D760:H760)=0,"",SUM(D760:H760))</f>
        <v/>
      </c>
      <c r="J760" s="109"/>
      <c r="K760" s="307"/>
    </row>
    <row r="761" spans="1:11" s="90" customFormat="1" ht="13.5" hidden="1" customHeight="1" x14ac:dyDescent="0.2">
      <c r="A761" s="318"/>
      <c r="B761" s="95" t="s">
        <v>6310</v>
      </c>
      <c r="C761" s="115" t="str">
        <f>Anexo_01!$B103</f>
        <v/>
      </c>
      <c r="D761" s="102"/>
      <c r="E761" s="103"/>
      <c r="F761" s="103"/>
      <c r="G761" s="103"/>
      <c r="H761" s="104"/>
      <c r="I761" s="96" t="str">
        <f t="shared" ref="I761:I767" si="83">IF(SUM(D761:H761)=0,"",SUM(D761:H761))</f>
        <v/>
      </c>
      <c r="J761" s="109"/>
      <c r="K761" s="307"/>
    </row>
    <row r="762" spans="1:11" s="90" customFormat="1" ht="13.5" hidden="1" customHeight="1" x14ac:dyDescent="0.2">
      <c r="A762" s="318"/>
      <c r="B762" s="95" t="s">
        <v>6305</v>
      </c>
      <c r="C762" s="115" t="str">
        <f>CONCATENATE("10",Anexo_01!$P103)</f>
        <v>10</v>
      </c>
      <c r="D762" s="102"/>
      <c r="E762" s="103"/>
      <c r="F762" s="103"/>
      <c r="G762" s="103"/>
      <c r="H762" s="104"/>
      <c r="I762" s="96" t="str">
        <f t="shared" si="83"/>
        <v/>
      </c>
      <c r="J762" s="109"/>
      <c r="K762" s="307"/>
    </row>
    <row r="763" spans="1:11" s="90" customFormat="1" ht="13.5" hidden="1" customHeight="1" x14ac:dyDescent="0.2">
      <c r="A763" s="318"/>
      <c r="B763" s="95" t="s">
        <v>6306</v>
      </c>
      <c r="C763" s="116">
        <f>Anexo_01!$F103</f>
        <v>0</v>
      </c>
      <c r="D763" s="102"/>
      <c r="E763" s="103"/>
      <c r="F763" s="103"/>
      <c r="G763" s="103"/>
      <c r="H763" s="104"/>
      <c r="I763" s="96" t="str">
        <f t="shared" si="83"/>
        <v/>
      </c>
      <c r="J763" s="109"/>
      <c r="K763" s="307"/>
    </row>
    <row r="764" spans="1:11" s="90" customFormat="1" ht="13.5" hidden="1" customHeight="1" x14ac:dyDescent="0.2">
      <c r="A764" s="318"/>
      <c r="B764" s="95" t="s">
        <v>6307</v>
      </c>
      <c r="C764" s="115" t="str">
        <f>Anexo_01!$Q103</f>
        <v/>
      </c>
      <c r="D764" s="102"/>
      <c r="E764" s="103"/>
      <c r="F764" s="103"/>
      <c r="G764" s="103"/>
      <c r="H764" s="104"/>
      <c r="I764" s="96" t="str">
        <f t="shared" si="83"/>
        <v/>
      </c>
      <c r="J764" s="109"/>
      <c r="K764" s="307"/>
    </row>
    <row r="765" spans="1:11" s="90" customFormat="1" ht="13.5" hidden="1" customHeight="1" x14ac:dyDescent="0.2">
      <c r="A765" s="318"/>
      <c r="B765" s="95" t="s">
        <v>6308</v>
      </c>
      <c r="C765" s="117"/>
      <c r="D765" s="102"/>
      <c r="E765" s="103"/>
      <c r="F765" s="103"/>
      <c r="G765" s="103"/>
      <c r="H765" s="104"/>
      <c r="I765" s="96" t="str">
        <f t="shared" si="83"/>
        <v/>
      </c>
      <c r="J765" s="109"/>
      <c r="K765" s="307"/>
    </row>
    <row r="766" spans="1:11" s="90" customFormat="1" ht="13.5" hidden="1" customHeight="1" x14ac:dyDescent="0.2">
      <c r="A766" s="318"/>
      <c r="B766" s="95" t="s">
        <v>6309</v>
      </c>
      <c r="C766" s="309"/>
      <c r="D766" s="102"/>
      <c r="E766" s="103"/>
      <c r="F766" s="103"/>
      <c r="G766" s="103"/>
      <c r="H766" s="104"/>
      <c r="I766" s="96" t="str">
        <f t="shared" si="83"/>
        <v/>
      </c>
      <c r="J766" s="109"/>
      <c r="K766" s="307"/>
    </row>
    <row r="767" spans="1:11" ht="13.5" hidden="1" customHeight="1" x14ac:dyDescent="0.3">
      <c r="A767" s="319"/>
      <c r="B767" s="97" t="s">
        <v>6313</v>
      </c>
      <c r="C767" s="310"/>
      <c r="D767" s="105"/>
      <c r="E767" s="106"/>
      <c r="F767" s="106"/>
      <c r="G767" s="106"/>
      <c r="H767" s="107"/>
      <c r="I767" s="98" t="str">
        <f t="shared" si="83"/>
        <v/>
      </c>
      <c r="J767" s="110"/>
      <c r="K767" s="308"/>
    </row>
    <row r="768" spans="1:11" s="90" customFormat="1" ht="13.5" hidden="1" customHeight="1" x14ac:dyDescent="0.2">
      <c r="A768" s="317">
        <v>85</v>
      </c>
      <c r="B768" s="93" t="s">
        <v>6303</v>
      </c>
      <c r="C768" s="119">
        <f>Anexo_01!$I104</f>
        <v>0</v>
      </c>
      <c r="D768" s="99"/>
      <c r="E768" s="100"/>
      <c r="F768" s="100"/>
      <c r="G768" s="100"/>
      <c r="H768" s="101"/>
      <c r="I768" s="94" t="str">
        <f>IF(SUM(D768:H768)=0,"",SUM(D768:H768))</f>
        <v/>
      </c>
      <c r="J768" s="108"/>
      <c r="K768" s="306">
        <f>SUM(I768:I776)</f>
        <v>0</v>
      </c>
    </row>
    <row r="769" spans="1:11" s="90" customFormat="1" ht="13.5" hidden="1" customHeight="1" x14ac:dyDescent="0.2">
      <c r="A769" s="318"/>
      <c r="B769" s="95" t="s">
        <v>6304</v>
      </c>
      <c r="C769" s="115" t="str">
        <f>Anexo_01!$D104</f>
        <v/>
      </c>
      <c r="D769" s="102"/>
      <c r="E769" s="103"/>
      <c r="F769" s="103"/>
      <c r="G769" s="103"/>
      <c r="H769" s="104"/>
      <c r="I769" s="96" t="str">
        <f>IF(SUM(D769:H769)=0,"",SUM(D769:H769))</f>
        <v/>
      </c>
      <c r="J769" s="109"/>
      <c r="K769" s="307"/>
    </row>
    <row r="770" spans="1:11" s="90" customFormat="1" ht="13.5" hidden="1" customHeight="1" x14ac:dyDescent="0.2">
      <c r="A770" s="318"/>
      <c r="B770" s="95" t="s">
        <v>6310</v>
      </c>
      <c r="C770" s="115" t="str">
        <f>Anexo_01!$B104</f>
        <v/>
      </c>
      <c r="D770" s="102"/>
      <c r="E770" s="103"/>
      <c r="F770" s="103"/>
      <c r="G770" s="103"/>
      <c r="H770" s="104"/>
      <c r="I770" s="96" t="str">
        <f t="shared" ref="I770:I776" si="84">IF(SUM(D770:H770)=0,"",SUM(D770:H770))</f>
        <v/>
      </c>
      <c r="J770" s="109"/>
      <c r="K770" s="307"/>
    </row>
    <row r="771" spans="1:11" s="90" customFormat="1" ht="13.5" hidden="1" customHeight="1" x14ac:dyDescent="0.2">
      <c r="A771" s="318"/>
      <c r="B771" s="95" t="s">
        <v>6305</v>
      </c>
      <c r="C771" s="115" t="str">
        <f>CONCATENATE("10",Anexo_01!$P104)</f>
        <v>10</v>
      </c>
      <c r="D771" s="102"/>
      <c r="E771" s="103"/>
      <c r="F771" s="103"/>
      <c r="G771" s="103"/>
      <c r="H771" s="104"/>
      <c r="I771" s="96" t="str">
        <f t="shared" si="84"/>
        <v/>
      </c>
      <c r="J771" s="109"/>
      <c r="K771" s="307"/>
    </row>
    <row r="772" spans="1:11" s="90" customFormat="1" ht="13.5" hidden="1" customHeight="1" x14ac:dyDescent="0.2">
      <c r="A772" s="318"/>
      <c r="B772" s="95" t="s">
        <v>6306</v>
      </c>
      <c r="C772" s="116">
        <f>Anexo_01!$F104</f>
        <v>0</v>
      </c>
      <c r="D772" s="102"/>
      <c r="E772" s="103"/>
      <c r="F772" s="103"/>
      <c r="G772" s="103"/>
      <c r="H772" s="104"/>
      <c r="I772" s="96" t="str">
        <f t="shared" si="84"/>
        <v/>
      </c>
      <c r="J772" s="109"/>
      <c r="K772" s="307"/>
    </row>
    <row r="773" spans="1:11" s="90" customFormat="1" ht="13.5" hidden="1" customHeight="1" x14ac:dyDescent="0.2">
      <c r="A773" s="318"/>
      <c r="B773" s="95" t="s">
        <v>6307</v>
      </c>
      <c r="C773" s="115" t="str">
        <f>Anexo_01!$Q104</f>
        <v/>
      </c>
      <c r="D773" s="102"/>
      <c r="E773" s="103"/>
      <c r="F773" s="103"/>
      <c r="G773" s="103"/>
      <c r="H773" s="104"/>
      <c r="I773" s="96" t="str">
        <f t="shared" si="84"/>
        <v/>
      </c>
      <c r="J773" s="109"/>
      <c r="K773" s="307"/>
    </row>
    <row r="774" spans="1:11" s="90" customFormat="1" ht="13.5" hidden="1" customHeight="1" x14ac:dyDescent="0.2">
      <c r="A774" s="318"/>
      <c r="B774" s="95" t="s">
        <v>6308</v>
      </c>
      <c r="C774" s="117"/>
      <c r="D774" s="102"/>
      <c r="E774" s="103"/>
      <c r="F774" s="103"/>
      <c r="G774" s="103"/>
      <c r="H774" s="104"/>
      <c r="I774" s="96" t="str">
        <f t="shared" si="84"/>
        <v/>
      </c>
      <c r="J774" s="109"/>
      <c r="K774" s="307"/>
    </row>
    <row r="775" spans="1:11" s="90" customFormat="1" ht="13.5" hidden="1" customHeight="1" x14ac:dyDescent="0.2">
      <c r="A775" s="318"/>
      <c r="B775" s="95" t="s">
        <v>6309</v>
      </c>
      <c r="C775" s="309"/>
      <c r="D775" s="102"/>
      <c r="E775" s="103"/>
      <c r="F775" s="103"/>
      <c r="G775" s="103"/>
      <c r="H775" s="104"/>
      <c r="I775" s="96" t="str">
        <f t="shared" si="84"/>
        <v/>
      </c>
      <c r="J775" s="109"/>
      <c r="K775" s="307"/>
    </row>
    <row r="776" spans="1:11" ht="13.5" hidden="1" customHeight="1" x14ac:dyDescent="0.3">
      <c r="A776" s="319"/>
      <c r="B776" s="97" t="s">
        <v>6313</v>
      </c>
      <c r="C776" s="310"/>
      <c r="D776" s="105"/>
      <c r="E776" s="106"/>
      <c r="F776" s="106"/>
      <c r="G776" s="106"/>
      <c r="H776" s="107"/>
      <c r="I776" s="98" t="str">
        <f t="shared" si="84"/>
        <v/>
      </c>
      <c r="J776" s="110"/>
      <c r="K776" s="308"/>
    </row>
    <row r="777" spans="1:11" s="90" customFormat="1" ht="13.5" hidden="1" customHeight="1" x14ac:dyDescent="0.2">
      <c r="A777" s="317">
        <v>86</v>
      </c>
      <c r="B777" s="93" t="s">
        <v>6303</v>
      </c>
      <c r="C777" s="119">
        <f>Anexo_01!$I105</f>
        <v>0</v>
      </c>
      <c r="D777" s="99"/>
      <c r="E777" s="100"/>
      <c r="F777" s="100"/>
      <c r="G777" s="100"/>
      <c r="H777" s="101"/>
      <c r="I777" s="94" t="str">
        <f>IF(SUM(D777:H777)=0,"",SUM(D777:H777))</f>
        <v/>
      </c>
      <c r="J777" s="108"/>
      <c r="K777" s="306">
        <f>SUM(I777:I785)</f>
        <v>0</v>
      </c>
    </row>
    <row r="778" spans="1:11" s="90" customFormat="1" ht="13.5" hidden="1" customHeight="1" x14ac:dyDescent="0.2">
      <c r="A778" s="318"/>
      <c r="B778" s="95" t="s">
        <v>6304</v>
      </c>
      <c r="C778" s="115" t="str">
        <f>Anexo_01!$D105</f>
        <v/>
      </c>
      <c r="D778" s="102"/>
      <c r="E778" s="103"/>
      <c r="F778" s="103"/>
      <c r="G778" s="103"/>
      <c r="H778" s="104"/>
      <c r="I778" s="96" t="str">
        <f>IF(SUM(D778:H778)=0,"",SUM(D778:H778))</f>
        <v/>
      </c>
      <c r="J778" s="109"/>
      <c r="K778" s="307"/>
    </row>
    <row r="779" spans="1:11" s="90" customFormat="1" ht="13.5" hidden="1" customHeight="1" x14ac:dyDescent="0.2">
      <c r="A779" s="318"/>
      <c r="B779" s="95" t="s">
        <v>6310</v>
      </c>
      <c r="C779" s="115" t="str">
        <f>Anexo_01!$B105</f>
        <v/>
      </c>
      <c r="D779" s="102"/>
      <c r="E779" s="103"/>
      <c r="F779" s="103"/>
      <c r="G779" s="103"/>
      <c r="H779" s="104"/>
      <c r="I779" s="96" t="str">
        <f t="shared" ref="I779:I785" si="85">IF(SUM(D779:H779)=0,"",SUM(D779:H779))</f>
        <v/>
      </c>
      <c r="J779" s="109"/>
      <c r="K779" s="307"/>
    </row>
    <row r="780" spans="1:11" s="90" customFormat="1" ht="13.5" hidden="1" customHeight="1" x14ac:dyDescent="0.2">
      <c r="A780" s="318"/>
      <c r="B780" s="95" t="s">
        <v>6305</v>
      </c>
      <c r="C780" s="115" t="str">
        <f>CONCATENATE("10",Anexo_01!$P105)</f>
        <v>10</v>
      </c>
      <c r="D780" s="102"/>
      <c r="E780" s="103"/>
      <c r="F780" s="103"/>
      <c r="G780" s="103"/>
      <c r="H780" s="104"/>
      <c r="I780" s="96" t="str">
        <f t="shared" si="85"/>
        <v/>
      </c>
      <c r="J780" s="109"/>
      <c r="K780" s="307"/>
    </row>
    <row r="781" spans="1:11" s="90" customFormat="1" ht="13.5" hidden="1" customHeight="1" x14ac:dyDescent="0.2">
      <c r="A781" s="318"/>
      <c r="B781" s="95" t="s">
        <v>6306</v>
      </c>
      <c r="C781" s="116">
        <f>Anexo_01!$F105</f>
        <v>0</v>
      </c>
      <c r="D781" s="102"/>
      <c r="E781" s="103"/>
      <c r="F781" s="103"/>
      <c r="G781" s="103"/>
      <c r="H781" s="104"/>
      <c r="I781" s="96" t="str">
        <f t="shared" si="85"/>
        <v/>
      </c>
      <c r="J781" s="109"/>
      <c r="K781" s="307"/>
    </row>
    <row r="782" spans="1:11" s="90" customFormat="1" ht="13.5" hidden="1" customHeight="1" x14ac:dyDescent="0.2">
      <c r="A782" s="318"/>
      <c r="B782" s="95" t="s">
        <v>6307</v>
      </c>
      <c r="C782" s="115" t="str">
        <f>Anexo_01!$Q105</f>
        <v/>
      </c>
      <c r="D782" s="102"/>
      <c r="E782" s="103"/>
      <c r="F782" s="103"/>
      <c r="G782" s="103"/>
      <c r="H782" s="104"/>
      <c r="I782" s="96" t="str">
        <f t="shared" si="85"/>
        <v/>
      </c>
      <c r="J782" s="109"/>
      <c r="K782" s="307"/>
    </row>
    <row r="783" spans="1:11" s="90" customFormat="1" ht="13.5" hidden="1" customHeight="1" x14ac:dyDescent="0.2">
      <c r="A783" s="318"/>
      <c r="B783" s="95" t="s">
        <v>6308</v>
      </c>
      <c r="C783" s="117"/>
      <c r="D783" s="102"/>
      <c r="E783" s="103"/>
      <c r="F783" s="103"/>
      <c r="G783" s="103"/>
      <c r="H783" s="104"/>
      <c r="I783" s="96" t="str">
        <f t="shared" si="85"/>
        <v/>
      </c>
      <c r="J783" s="109"/>
      <c r="K783" s="307"/>
    </row>
    <row r="784" spans="1:11" s="90" customFormat="1" ht="13.5" hidden="1" customHeight="1" x14ac:dyDescent="0.2">
      <c r="A784" s="318"/>
      <c r="B784" s="95" t="s">
        <v>6309</v>
      </c>
      <c r="C784" s="309"/>
      <c r="D784" s="102"/>
      <c r="E784" s="103"/>
      <c r="F784" s="103"/>
      <c r="G784" s="103"/>
      <c r="H784" s="104"/>
      <c r="I784" s="96" t="str">
        <f t="shared" si="85"/>
        <v/>
      </c>
      <c r="J784" s="109"/>
      <c r="K784" s="307"/>
    </row>
    <row r="785" spans="1:11" ht="13.5" hidden="1" customHeight="1" x14ac:dyDescent="0.3">
      <c r="A785" s="319"/>
      <c r="B785" s="97" t="s">
        <v>6313</v>
      </c>
      <c r="C785" s="310"/>
      <c r="D785" s="105"/>
      <c r="E785" s="106"/>
      <c r="F785" s="106"/>
      <c r="G785" s="106"/>
      <c r="H785" s="107"/>
      <c r="I785" s="98" t="str">
        <f t="shared" si="85"/>
        <v/>
      </c>
      <c r="J785" s="110"/>
      <c r="K785" s="308"/>
    </row>
    <row r="786" spans="1:11" s="90" customFormat="1" ht="13.5" hidden="1" customHeight="1" x14ac:dyDescent="0.2">
      <c r="A786" s="317">
        <v>87</v>
      </c>
      <c r="B786" s="93" t="s">
        <v>6303</v>
      </c>
      <c r="C786" s="119">
        <f>Anexo_01!$I106</f>
        <v>0</v>
      </c>
      <c r="D786" s="99"/>
      <c r="E786" s="100"/>
      <c r="F786" s="100"/>
      <c r="G786" s="100"/>
      <c r="H786" s="101"/>
      <c r="I786" s="94" t="str">
        <f>IF(SUM(D786:H786)=0,"",SUM(D786:H786))</f>
        <v/>
      </c>
      <c r="J786" s="108"/>
      <c r="K786" s="306">
        <f>SUM(I786:I794)</f>
        <v>0</v>
      </c>
    </row>
    <row r="787" spans="1:11" s="90" customFormat="1" ht="13.5" hidden="1" customHeight="1" x14ac:dyDescent="0.2">
      <c r="A787" s="318"/>
      <c r="B787" s="95" t="s">
        <v>6304</v>
      </c>
      <c r="C787" s="115" t="str">
        <f>Anexo_01!$D106</f>
        <v/>
      </c>
      <c r="D787" s="102"/>
      <c r="E787" s="103"/>
      <c r="F787" s="103"/>
      <c r="G787" s="103"/>
      <c r="H787" s="104"/>
      <c r="I787" s="96" t="str">
        <f>IF(SUM(D787:H787)=0,"",SUM(D787:H787))</f>
        <v/>
      </c>
      <c r="J787" s="109"/>
      <c r="K787" s="307"/>
    </row>
    <row r="788" spans="1:11" s="90" customFormat="1" ht="13.5" hidden="1" customHeight="1" x14ac:dyDescent="0.2">
      <c r="A788" s="318"/>
      <c r="B788" s="95" t="s">
        <v>6310</v>
      </c>
      <c r="C788" s="115" t="str">
        <f>Anexo_01!$B106</f>
        <v/>
      </c>
      <c r="D788" s="102"/>
      <c r="E788" s="103"/>
      <c r="F788" s="103"/>
      <c r="G788" s="103"/>
      <c r="H788" s="104"/>
      <c r="I788" s="96" t="str">
        <f t="shared" ref="I788:I794" si="86">IF(SUM(D788:H788)=0,"",SUM(D788:H788))</f>
        <v/>
      </c>
      <c r="J788" s="109"/>
      <c r="K788" s="307"/>
    </row>
    <row r="789" spans="1:11" s="90" customFormat="1" ht="13.5" hidden="1" customHeight="1" x14ac:dyDescent="0.2">
      <c r="A789" s="318"/>
      <c r="B789" s="95" t="s">
        <v>6305</v>
      </c>
      <c r="C789" s="115" t="str">
        <f>CONCATENATE("10",Anexo_01!$P106)</f>
        <v>10</v>
      </c>
      <c r="D789" s="102"/>
      <c r="E789" s="103"/>
      <c r="F789" s="103"/>
      <c r="G789" s="103"/>
      <c r="H789" s="104"/>
      <c r="I789" s="96" t="str">
        <f t="shared" si="86"/>
        <v/>
      </c>
      <c r="J789" s="109"/>
      <c r="K789" s="307"/>
    </row>
    <row r="790" spans="1:11" s="90" customFormat="1" ht="13.5" hidden="1" customHeight="1" x14ac:dyDescent="0.2">
      <c r="A790" s="318"/>
      <c r="B790" s="95" t="s">
        <v>6306</v>
      </c>
      <c r="C790" s="116">
        <f>Anexo_01!$F106</f>
        <v>0</v>
      </c>
      <c r="D790" s="102"/>
      <c r="E790" s="103"/>
      <c r="F790" s="103"/>
      <c r="G790" s="103"/>
      <c r="H790" s="104"/>
      <c r="I790" s="96" t="str">
        <f t="shared" si="86"/>
        <v/>
      </c>
      <c r="J790" s="109"/>
      <c r="K790" s="307"/>
    </row>
    <row r="791" spans="1:11" s="90" customFormat="1" ht="13.5" hidden="1" customHeight="1" x14ac:dyDescent="0.2">
      <c r="A791" s="318"/>
      <c r="B791" s="95" t="s">
        <v>6307</v>
      </c>
      <c r="C791" s="115" t="str">
        <f>Anexo_01!$Q106</f>
        <v/>
      </c>
      <c r="D791" s="102"/>
      <c r="E791" s="103"/>
      <c r="F791" s="103"/>
      <c r="G791" s="103"/>
      <c r="H791" s="104"/>
      <c r="I791" s="96" t="str">
        <f t="shared" si="86"/>
        <v/>
      </c>
      <c r="J791" s="109"/>
      <c r="K791" s="307"/>
    </row>
    <row r="792" spans="1:11" s="90" customFormat="1" ht="13.5" hidden="1" customHeight="1" x14ac:dyDescent="0.2">
      <c r="A792" s="318"/>
      <c r="B792" s="95" t="s">
        <v>6308</v>
      </c>
      <c r="C792" s="117"/>
      <c r="D792" s="102"/>
      <c r="E792" s="103"/>
      <c r="F792" s="103"/>
      <c r="G792" s="103"/>
      <c r="H792" s="104"/>
      <c r="I792" s="96" t="str">
        <f t="shared" si="86"/>
        <v/>
      </c>
      <c r="J792" s="109"/>
      <c r="K792" s="307"/>
    </row>
    <row r="793" spans="1:11" s="90" customFormat="1" ht="13.5" hidden="1" customHeight="1" x14ac:dyDescent="0.2">
      <c r="A793" s="318"/>
      <c r="B793" s="95" t="s">
        <v>6309</v>
      </c>
      <c r="C793" s="309"/>
      <c r="D793" s="102"/>
      <c r="E793" s="103"/>
      <c r="F793" s="103"/>
      <c r="G793" s="103"/>
      <c r="H793" s="104"/>
      <c r="I793" s="96" t="str">
        <f t="shared" si="86"/>
        <v/>
      </c>
      <c r="J793" s="109"/>
      <c r="K793" s="307"/>
    </row>
    <row r="794" spans="1:11" ht="13.5" hidden="1" customHeight="1" x14ac:dyDescent="0.3">
      <c r="A794" s="319"/>
      <c r="B794" s="97" t="s">
        <v>6313</v>
      </c>
      <c r="C794" s="310"/>
      <c r="D794" s="105"/>
      <c r="E794" s="106"/>
      <c r="F794" s="106"/>
      <c r="G794" s="106"/>
      <c r="H794" s="107"/>
      <c r="I794" s="98" t="str">
        <f t="shared" si="86"/>
        <v/>
      </c>
      <c r="J794" s="110"/>
      <c r="K794" s="308"/>
    </row>
    <row r="795" spans="1:11" s="90" customFormat="1" ht="13.5" hidden="1" customHeight="1" x14ac:dyDescent="0.2">
      <c r="A795" s="317">
        <v>88</v>
      </c>
      <c r="B795" s="93" t="s">
        <v>6303</v>
      </c>
      <c r="C795" s="119">
        <f>Anexo_01!$I107</f>
        <v>0</v>
      </c>
      <c r="D795" s="99"/>
      <c r="E795" s="100"/>
      <c r="F795" s="100"/>
      <c r="G795" s="100"/>
      <c r="H795" s="101"/>
      <c r="I795" s="94" t="str">
        <f>IF(SUM(D795:H795)=0,"",SUM(D795:H795))</f>
        <v/>
      </c>
      <c r="J795" s="108"/>
      <c r="K795" s="306">
        <f>SUM(I795:I803)</f>
        <v>0</v>
      </c>
    </row>
    <row r="796" spans="1:11" s="90" customFormat="1" ht="13.5" hidden="1" customHeight="1" x14ac:dyDescent="0.2">
      <c r="A796" s="318"/>
      <c r="B796" s="95" t="s">
        <v>6304</v>
      </c>
      <c r="C796" s="115" t="str">
        <f>Anexo_01!$D107</f>
        <v/>
      </c>
      <c r="D796" s="102"/>
      <c r="E796" s="103"/>
      <c r="F796" s="103"/>
      <c r="G796" s="103"/>
      <c r="H796" s="104"/>
      <c r="I796" s="96" t="str">
        <f>IF(SUM(D796:H796)=0,"",SUM(D796:H796))</f>
        <v/>
      </c>
      <c r="J796" s="109"/>
      <c r="K796" s="307"/>
    </row>
    <row r="797" spans="1:11" s="90" customFormat="1" ht="13.5" hidden="1" customHeight="1" x14ac:dyDescent="0.2">
      <c r="A797" s="318"/>
      <c r="B797" s="95" t="s">
        <v>6310</v>
      </c>
      <c r="C797" s="115" t="str">
        <f>Anexo_01!$B107</f>
        <v/>
      </c>
      <c r="D797" s="102"/>
      <c r="E797" s="103"/>
      <c r="F797" s="103"/>
      <c r="G797" s="103"/>
      <c r="H797" s="104"/>
      <c r="I797" s="96" t="str">
        <f t="shared" ref="I797:I803" si="87">IF(SUM(D797:H797)=0,"",SUM(D797:H797))</f>
        <v/>
      </c>
      <c r="J797" s="109"/>
      <c r="K797" s="307"/>
    </row>
    <row r="798" spans="1:11" s="90" customFormat="1" ht="13.5" hidden="1" customHeight="1" x14ac:dyDescent="0.2">
      <c r="A798" s="318"/>
      <c r="B798" s="95" t="s">
        <v>6305</v>
      </c>
      <c r="C798" s="115" t="str">
        <f>CONCATENATE("10",Anexo_01!$P107)</f>
        <v>10</v>
      </c>
      <c r="D798" s="102"/>
      <c r="E798" s="103"/>
      <c r="F798" s="103"/>
      <c r="G798" s="103"/>
      <c r="H798" s="104"/>
      <c r="I798" s="96" t="str">
        <f t="shared" si="87"/>
        <v/>
      </c>
      <c r="J798" s="109"/>
      <c r="K798" s="307"/>
    </row>
    <row r="799" spans="1:11" s="90" customFormat="1" ht="13.5" hidden="1" customHeight="1" x14ac:dyDescent="0.2">
      <c r="A799" s="318"/>
      <c r="B799" s="95" t="s">
        <v>6306</v>
      </c>
      <c r="C799" s="116">
        <f>Anexo_01!$F107</f>
        <v>0</v>
      </c>
      <c r="D799" s="102"/>
      <c r="E799" s="103"/>
      <c r="F799" s="103"/>
      <c r="G799" s="103"/>
      <c r="H799" s="104"/>
      <c r="I799" s="96" t="str">
        <f t="shared" si="87"/>
        <v/>
      </c>
      <c r="J799" s="109"/>
      <c r="K799" s="307"/>
    </row>
    <row r="800" spans="1:11" s="90" customFormat="1" ht="13.5" hidden="1" customHeight="1" x14ac:dyDescent="0.2">
      <c r="A800" s="318"/>
      <c r="B800" s="95" t="s">
        <v>6307</v>
      </c>
      <c r="C800" s="115" t="str">
        <f>Anexo_01!$Q107</f>
        <v/>
      </c>
      <c r="D800" s="102"/>
      <c r="E800" s="103"/>
      <c r="F800" s="103"/>
      <c r="G800" s="103"/>
      <c r="H800" s="104"/>
      <c r="I800" s="96" t="str">
        <f t="shared" si="87"/>
        <v/>
      </c>
      <c r="J800" s="109"/>
      <c r="K800" s="307"/>
    </row>
    <row r="801" spans="1:11" s="90" customFormat="1" ht="13.5" hidden="1" customHeight="1" x14ac:dyDescent="0.2">
      <c r="A801" s="318"/>
      <c r="B801" s="95" t="s">
        <v>6308</v>
      </c>
      <c r="C801" s="117"/>
      <c r="D801" s="102"/>
      <c r="E801" s="103"/>
      <c r="F801" s="103"/>
      <c r="G801" s="103"/>
      <c r="H801" s="104"/>
      <c r="I801" s="96" t="str">
        <f t="shared" si="87"/>
        <v/>
      </c>
      <c r="J801" s="109"/>
      <c r="K801" s="307"/>
    </row>
    <row r="802" spans="1:11" s="90" customFormat="1" ht="13.5" hidden="1" customHeight="1" x14ac:dyDescent="0.2">
      <c r="A802" s="318"/>
      <c r="B802" s="95" t="s">
        <v>6309</v>
      </c>
      <c r="C802" s="309"/>
      <c r="D802" s="102"/>
      <c r="E802" s="103"/>
      <c r="F802" s="103"/>
      <c r="G802" s="103"/>
      <c r="H802" s="104"/>
      <c r="I802" s="96" t="str">
        <f t="shared" si="87"/>
        <v/>
      </c>
      <c r="J802" s="109"/>
      <c r="K802" s="307"/>
    </row>
    <row r="803" spans="1:11" ht="13.5" hidden="1" customHeight="1" x14ac:dyDescent="0.3">
      <c r="A803" s="319"/>
      <c r="B803" s="97" t="s">
        <v>6313</v>
      </c>
      <c r="C803" s="310"/>
      <c r="D803" s="105"/>
      <c r="E803" s="106"/>
      <c r="F803" s="106"/>
      <c r="G803" s="106"/>
      <c r="H803" s="107"/>
      <c r="I803" s="98" t="str">
        <f t="shared" si="87"/>
        <v/>
      </c>
      <c r="J803" s="110"/>
      <c r="K803" s="308"/>
    </row>
    <row r="804" spans="1:11" s="90" customFormat="1" ht="13.5" hidden="1" customHeight="1" x14ac:dyDescent="0.2">
      <c r="A804" s="317">
        <v>89</v>
      </c>
      <c r="B804" s="93" t="s">
        <v>6303</v>
      </c>
      <c r="C804" s="119">
        <f>Anexo_01!$I108</f>
        <v>0</v>
      </c>
      <c r="D804" s="99"/>
      <c r="E804" s="100"/>
      <c r="F804" s="100"/>
      <c r="G804" s="100"/>
      <c r="H804" s="101"/>
      <c r="I804" s="94" t="str">
        <f>IF(SUM(D804:H804)=0,"",SUM(D804:H804))</f>
        <v/>
      </c>
      <c r="J804" s="108"/>
      <c r="K804" s="306">
        <f>SUM(I804:I812)</f>
        <v>0</v>
      </c>
    </row>
    <row r="805" spans="1:11" s="90" customFormat="1" ht="13.5" hidden="1" customHeight="1" x14ac:dyDescent="0.2">
      <c r="A805" s="318"/>
      <c r="B805" s="95" t="s">
        <v>6304</v>
      </c>
      <c r="C805" s="115" t="str">
        <f>Anexo_01!$D108</f>
        <v/>
      </c>
      <c r="D805" s="102"/>
      <c r="E805" s="103"/>
      <c r="F805" s="103"/>
      <c r="G805" s="103"/>
      <c r="H805" s="104"/>
      <c r="I805" s="96" t="str">
        <f>IF(SUM(D805:H805)=0,"",SUM(D805:H805))</f>
        <v/>
      </c>
      <c r="J805" s="109"/>
      <c r="K805" s="307"/>
    </row>
    <row r="806" spans="1:11" s="90" customFormat="1" ht="13.5" hidden="1" customHeight="1" x14ac:dyDescent="0.2">
      <c r="A806" s="318"/>
      <c r="B806" s="95" t="s">
        <v>6310</v>
      </c>
      <c r="C806" s="115" t="str">
        <f>Anexo_01!$B108</f>
        <v/>
      </c>
      <c r="D806" s="102"/>
      <c r="E806" s="103"/>
      <c r="F806" s="103"/>
      <c r="G806" s="103"/>
      <c r="H806" s="104"/>
      <c r="I806" s="96" t="str">
        <f t="shared" ref="I806:I812" si="88">IF(SUM(D806:H806)=0,"",SUM(D806:H806))</f>
        <v/>
      </c>
      <c r="J806" s="109"/>
      <c r="K806" s="307"/>
    </row>
    <row r="807" spans="1:11" s="90" customFormat="1" ht="13.5" hidden="1" customHeight="1" x14ac:dyDescent="0.2">
      <c r="A807" s="318"/>
      <c r="B807" s="95" t="s">
        <v>6305</v>
      </c>
      <c r="C807" s="115" t="str">
        <f>CONCATENATE("10",Anexo_01!$P108)</f>
        <v>10</v>
      </c>
      <c r="D807" s="102"/>
      <c r="E807" s="103"/>
      <c r="F807" s="103"/>
      <c r="G807" s="103"/>
      <c r="H807" s="104"/>
      <c r="I807" s="96" t="str">
        <f t="shared" si="88"/>
        <v/>
      </c>
      <c r="J807" s="109"/>
      <c r="K807" s="307"/>
    </row>
    <row r="808" spans="1:11" s="90" customFormat="1" ht="13.5" hidden="1" customHeight="1" x14ac:dyDescent="0.2">
      <c r="A808" s="318"/>
      <c r="B808" s="95" t="s">
        <v>6306</v>
      </c>
      <c r="C808" s="116">
        <f>Anexo_01!$F108</f>
        <v>0</v>
      </c>
      <c r="D808" s="102"/>
      <c r="E808" s="103"/>
      <c r="F808" s="103"/>
      <c r="G808" s="103"/>
      <c r="H808" s="104"/>
      <c r="I808" s="96" t="str">
        <f t="shared" si="88"/>
        <v/>
      </c>
      <c r="J808" s="109"/>
      <c r="K808" s="307"/>
    </row>
    <row r="809" spans="1:11" s="90" customFormat="1" ht="13.5" hidden="1" customHeight="1" x14ac:dyDescent="0.2">
      <c r="A809" s="318"/>
      <c r="B809" s="95" t="s">
        <v>6307</v>
      </c>
      <c r="C809" s="115" t="str">
        <f>Anexo_01!$Q108</f>
        <v/>
      </c>
      <c r="D809" s="102"/>
      <c r="E809" s="103"/>
      <c r="F809" s="103"/>
      <c r="G809" s="103"/>
      <c r="H809" s="104"/>
      <c r="I809" s="96" t="str">
        <f t="shared" si="88"/>
        <v/>
      </c>
      <c r="J809" s="109"/>
      <c r="K809" s="307"/>
    </row>
    <row r="810" spans="1:11" s="90" customFormat="1" ht="13.5" hidden="1" customHeight="1" x14ac:dyDescent="0.2">
      <c r="A810" s="318"/>
      <c r="B810" s="95" t="s">
        <v>6308</v>
      </c>
      <c r="C810" s="117"/>
      <c r="D810" s="102"/>
      <c r="E810" s="103"/>
      <c r="F810" s="103"/>
      <c r="G810" s="103"/>
      <c r="H810" s="104"/>
      <c r="I810" s="96" t="str">
        <f t="shared" si="88"/>
        <v/>
      </c>
      <c r="J810" s="109"/>
      <c r="K810" s="307"/>
    </row>
    <row r="811" spans="1:11" s="90" customFormat="1" ht="13.5" hidden="1" customHeight="1" x14ac:dyDescent="0.2">
      <c r="A811" s="318"/>
      <c r="B811" s="95" t="s">
        <v>6309</v>
      </c>
      <c r="C811" s="309"/>
      <c r="D811" s="102"/>
      <c r="E811" s="103"/>
      <c r="F811" s="103"/>
      <c r="G811" s="103"/>
      <c r="H811" s="104"/>
      <c r="I811" s="96" t="str">
        <f t="shared" si="88"/>
        <v/>
      </c>
      <c r="J811" s="109"/>
      <c r="K811" s="307"/>
    </row>
    <row r="812" spans="1:11" ht="13.5" hidden="1" customHeight="1" x14ac:dyDescent="0.3">
      <c r="A812" s="319"/>
      <c r="B812" s="97" t="s">
        <v>6313</v>
      </c>
      <c r="C812" s="310"/>
      <c r="D812" s="105"/>
      <c r="E812" s="106"/>
      <c r="F812" s="106"/>
      <c r="G812" s="106"/>
      <c r="H812" s="107"/>
      <c r="I812" s="98" t="str">
        <f t="shared" si="88"/>
        <v/>
      </c>
      <c r="J812" s="110"/>
      <c r="K812" s="308"/>
    </row>
    <row r="813" spans="1:11" s="90" customFormat="1" ht="13.5" hidden="1" customHeight="1" x14ac:dyDescent="0.2">
      <c r="A813" s="317">
        <v>90</v>
      </c>
      <c r="B813" s="93" t="s">
        <v>6303</v>
      </c>
      <c r="C813" s="119">
        <f>Anexo_01!$I109</f>
        <v>0</v>
      </c>
      <c r="D813" s="99"/>
      <c r="E813" s="100"/>
      <c r="F813" s="100"/>
      <c r="G813" s="100"/>
      <c r="H813" s="101"/>
      <c r="I813" s="94" t="str">
        <f>IF(SUM(D813:H813)=0,"",SUM(D813:H813))</f>
        <v/>
      </c>
      <c r="J813" s="108"/>
      <c r="K813" s="306">
        <f>SUM(I813:I821)</f>
        <v>0</v>
      </c>
    </row>
    <row r="814" spans="1:11" s="90" customFormat="1" ht="13.5" hidden="1" customHeight="1" x14ac:dyDescent="0.2">
      <c r="A814" s="318"/>
      <c r="B814" s="95" t="s">
        <v>6304</v>
      </c>
      <c r="C814" s="115" t="str">
        <f>Anexo_01!$D109</f>
        <v/>
      </c>
      <c r="D814" s="102"/>
      <c r="E814" s="103"/>
      <c r="F814" s="103"/>
      <c r="G814" s="103"/>
      <c r="H814" s="104"/>
      <c r="I814" s="96" t="str">
        <f>IF(SUM(D814:H814)=0,"",SUM(D814:H814))</f>
        <v/>
      </c>
      <c r="J814" s="109"/>
      <c r="K814" s="307"/>
    </row>
    <row r="815" spans="1:11" s="90" customFormat="1" ht="13.5" hidden="1" customHeight="1" x14ac:dyDescent="0.2">
      <c r="A815" s="318"/>
      <c r="B815" s="95" t="s">
        <v>6310</v>
      </c>
      <c r="C815" s="115" t="str">
        <f>Anexo_01!$B109</f>
        <v/>
      </c>
      <c r="D815" s="102"/>
      <c r="E815" s="103"/>
      <c r="F815" s="103"/>
      <c r="G815" s="103"/>
      <c r="H815" s="104"/>
      <c r="I815" s="96" t="str">
        <f t="shared" ref="I815:I821" si="89">IF(SUM(D815:H815)=0,"",SUM(D815:H815))</f>
        <v/>
      </c>
      <c r="J815" s="109"/>
      <c r="K815" s="307"/>
    </row>
    <row r="816" spans="1:11" s="90" customFormat="1" ht="13.5" hidden="1" customHeight="1" x14ac:dyDescent="0.2">
      <c r="A816" s="318"/>
      <c r="B816" s="95" t="s">
        <v>6305</v>
      </c>
      <c r="C816" s="115" t="str">
        <f>CONCATENATE("10",Anexo_01!$P109)</f>
        <v>10</v>
      </c>
      <c r="D816" s="102"/>
      <c r="E816" s="103"/>
      <c r="F816" s="103"/>
      <c r="G816" s="103"/>
      <c r="H816" s="104"/>
      <c r="I816" s="96" t="str">
        <f t="shared" si="89"/>
        <v/>
      </c>
      <c r="J816" s="109"/>
      <c r="K816" s="307"/>
    </row>
    <row r="817" spans="1:11" s="90" customFormat="1" ht="13.5" hidden="1" customHeight="1" x14ac:dyDescent="0.2">
      <c r="A817" s="318"/>
      <c r="B817" s="95" t="s">
        <v>6306</v>
      </c>
      <c r="C817" s="116">
        <f>Anexo_01!$F109</f>
        <v>0</v>
      </c>
      <c r="D817" s="102"/>
      <c r="E817" s="103"/>
      <c r="F817" s="103"/>
      <c r="G817" s="103"/>
      <c r="H817" s="104"/>
      <c r="I817" s="96" t="str">
        <f t="shared" si="89"/>
        <v/>
      </c>
      <c r="J817" s="109"/>
      <c r="K817" s="307"/>
    </row>
    <row r="818" spans="1:11" s="90" customFormat="1" ht="13.5" hidden="1" customHeight="1" x14ac:dyDescent="0.2">
      <c r="A818" s="318"/>
      <c r="B818" s="95" t="s">
        <v>6307</v>
      </c>
      <c r="C818" s="115" t="str">
        <f>Anexo_01!$Q109</f>
        <v/>
      </c>
      <c r="D818" s="102"/>
      <c r="E818" s="103"/>
      <c r="F818" s="103"/>
      <c r="G818" s="103"/>
      <c r="H818" s="104"/>
      <c r="I818" s="96" t="str">
        <f t="shared" si="89"/>
        <v/>
      </c>
      <c r="J818" s="109"/>
      <c r="K818" s="307"/>
    </row>
    <row r="819" spans="1:11" s="90" customFormat="1" ht="13.5" hidden="1" customHeight="1" x14ac:dyDescent="0.2">
      <c r="A819" s="318"/>
      <c r="B819" s="95" t="s">
        <v>6308</v>
      </c>
      <c r="C819" s="117"/>
      <c r="D819" s="102"/>
      <c r="E819" s="103"/>
      <c r="F819" s="103"/>
      <c r="G819" s="103"/>
      <c r="H819" s="104"/>
      <c r="I819" s="96" t="str">
        <f t="shared" si="89"/>
        <v/>
      </c>
      <c r="J819" s="109"/>
      <c r="K819" s="307"/>
    </row>
    <row r="820" spans="1:11" s="90" customFormat="1" ht="13.5" hidden="1" customHeight="1" x14ac:dyDescent="0.2">
      <c r="A820" s="318"/>
      <c r="B820" s="95" t="s">
        <v>6309</v>
      </c>
      <c r="C820" s="309"/>
      <c r="D820" s="102"/>
      <c r="E820" s="103"/>
      <c r="F820" s="103"/>
      <c r="G820" s="103"/>
      <c r="H820" s="104"/>
      <c r="I820" s="96" t="str">
        <f t="shared" si="89"/>
        <v/>
      </c>
      <c r="J820" s="109"/>
      <c r="K820" s="307"/>
    </row>
    <row r="821" spans="1:11" ht="13.5" hidden="1" customHeight="1" x14ac:dyDescent="0.3">
      <c r="A821" s="319"/>
      <c r="B821" s="97" t="s">
        <v>6313</v>
      </c>
      <c r="C821" s="310"/>
      <c r="D821" s="105"/>
      <c r="E821" s="106"/>
      <c r="F821" s="106"/>
      <c r="G821" s="106"/>
      <c r="H821" s="107"/>
      <c r="I821" s="98" t="str">
        <f t="shared" si="89"/>
        <v/>
      </c>
      <c r="J821" s="110"/>
      <c r="K821" s="308"/>
    </row>
    <row r="822" spans="1:11" s="90" customFormat="1" ht="13.5" hidden="1" customHeight="1" x14ac:dyDescent="0.2">
      <c r="A822" s="317">
        <v>91</v>
      </c>
      <c r="B822" s="93" t="s">
        <v>6303</v>
      </c>
      <c r="C822" s="119">
        <f>Anexo_01!$I110</f>
        <v>0</v>
      </c>
      <c r="D822" s="99"/>
      <c r="E822" s="100"/>
      <c r="F822" s="100"/>
      <c r="G822" s="100"/>
      <c r="H822" s="101"/>
      <c r="I822" s="94" t="str">
        <f>IF(SUM(D822:H822)=0,"",SUM(D822:H822))</f>
        <v/>
      </c>
      <c r="J822" s="108"/>
      <c r="K822" s="306">
        <f>SUM(I822:I830)</f>
        <v>0</v>
      </c>
    </row>
    <row r="823" spans="1:11" s="90" customFormat="1" ht="13.5" hidden="1" customHeight="1" x14ac:dyDescent="0.2">
      <c r="A823" s="318"/>
      <c r="B823" s="95" t="s">
        <v>6304</v>
      </c>
      <c r="C823" s="115" t="str">
        <f>Anexo_01!$D110</f>
        <v/>
      </c>
      <c r="D823" s="102"/>
      <c r="E823" s="103"/>
      <c r="F823" s="103"/>
      <c r="G823" s="103"/>
      <c r="H823" s="104"/>
      <c r="I823" s="96" t="str">
        <f>IF(SUM(D823:H823)=0,"",SUM(D823:H823))</f>
        <v/>
      </c>
      <c r="J823" s="109"/>
      <c r="K823" s="307"/>
    </row>
    <row r="824" spans="1:11" s="90" customFormat="1" ht="13.5" hidden="1" customHeight="1" x14ac:dyDescent="0.2">
      <c r="A824" s="318"/>
      <c r="B824" s="95" t="s">
        <v>6310</v>
      </c>
      <c r="C824" s="115" t="str">
        <f>Anexo_01!$B110</f>
        <v/>
      </c>
      <c r="D824" s="102"/>
      <c r="E824" s="103"/>
      <c r="F824" s="103"/>
      <c r="G824" s="103"/>
      <c r="H824" s="104"/>
      <c r="I824" s="96" t="str">
        <f t="shared" ref="I824:I830" si="90">IF(SUM(D824:H824)=0,"",SUM(D824:H824))</f>
        <v/>
      </c>
      <c r="J824" s="109"/>
      <c r="K824" s="307"/>
    </row>
    <row r="825" spans="1:11" s="90" customFormat="1" ht="13.5" hidden="1" customHeight="1" x14ac:dyDescent="0.2">
      <c r="A825" s="318"/>
      <c r="B825" s="95" t="s">
        <v>6305</v>
      </c>
      <c r="C825" s="115" t="str">
        <f>CONCATENATE("10",Anexo_01!$P110)</f>
        <v>10</v>
      </c>
      <c r="D825" s="102"/>
      <c r="E825" s="103"/>
      <c r="F825" s="103"/>
      <c r="G825" s="103"/>
      <c r="H825" s="104"/>
      <c r="I825" s="96" t="str">
        <f t="shared" si="90"/>
        <v/>
      </c>
      <c r="J825" s="109"/>
      <c r="K825" s="307"/>
    </row>
    <row r="826" spans="1:11" s="90" customFormat="1" ht="13.5" hidden="1" customHeight="1" x14ac:dyDescent="0.2">
      <c r="A826" s="318"/>
      <c r="B826" s="95" t="s">
        <v>6306</v>
      </c>
      <c r="C826" s="116">
        <f>Anexo_01!$F110</f>
        <v>0</v>
      </c>
      <c r="D826" s="102"/>
      <c r="E826" s="103"/>
      <c r="F826" s="103"/>
      <c r="G826" s="103"/>
      <c r="H826" s="104"/>
      <c r="I826" s="96" t="str">
        <f t="shared" si="90"/>
        <v/>
      </c>
      <c r="J826" s="109"/>
      <c r="K826" s="307"/>
    </row>
    <row r="827" spans="1:11" s="90" customFormat="1" ht="13.5" hidden="1" customHeight="1" x14ac:dyDescent="0.2">
      <c r="A827" s="318"/>
      <c r="B827" s="95" t="s">
        <v>6307</v>
      </c>
      <c r="C827" s="115" t="str">
        <f>Anexo_01!$Q110</f>
        <v/>
      </c>
      <c r="D827" s="102"/>
      <c r="E827" s="103"/>
      <c r="F827" s="103"/>
      <c r="G827" s="103"/>
      <c r="H827" s="104"/>
      <c r="I827" s="96" t="str">
        <f t="shared" si="90"/>
        <v/>
      </c>
      <c r="J827" s="109"/>
      <c r="K827" s="307"/>
    </row>
    <row r="828" spans="1:11" s="90" customFormat="1" ht="13.5" hidden="1" customHeight="1" x14ac:dyDescent="0.2">
      <c r="A828" s="318"/>
      <c r="B828" s="95" t="s">
        <v>6308</v>
      </c>
      <c r="C828" s="117"/>
      <c r="D828" s="102"/>
      <c r="E828" s="103"/>
      <c r="F828" s="103"/>
      <c r="G828" s="103"/>
      <c r="H828" s="104"/>
      <c r="I828" s="96" t="str">
        <f t="shared" si="90"/>
        <v/>
      </c>
      <c r="J828" s="109"/>
      <c r="K828" s="307"/>
    </row>
    <row r="829" spans="1:11" s="90" customFormat="1" ht="13.5" hidden="1" customHeight="1" x14ac:dyDescent="0.2">
      <c r="A829" s="318"/>
      <c r="B829" s="95" t="s">
        <v>6309</v>
      </c>
      <c r="C829" s="309"/>
      <c r="D829" s="102"/>
      <c r="E829" s="103"/>
      <c r="F829" s="103"/>
      <c r="G829" s="103"/>
      <c r="H829" s="104"/>
      <c r="I829" s="96" t="str">
        <f t="shared" si="90"/>
        <v/>
      </c>
      <c r="J829" s="109"/>
      <c r="K829" s="307"/>
    </row>
    <row r="830" spans="1:11" ht="13.5" hidden="1" customHeight="1" x14ac:dyDescent="0.3">
      <c r="A830" s="319"/>
      <c r="B830" s="97" t="s">
        <v>6313</v>
      </c>
      <c r="C830" s="310"/>
      <c r="D830" s="105"/>
      <c r="E830" s="106"/>
      <c r="F830" s="106"/>
      <c r="G830" s="106"/>
      <c r="H830" s="107"/>
      <c r="I830" s="98" t="str">
        <f t="shared" si="90"/>
        <v/>
      </c>
      <c r="J830" s="110"/>
      <c r="K830" s="308"/>
    </row>
    <row r="831" spans="1:11" s="90" customFormat="1" ht="13.5" hidden="1" customHeight="1" x14ac:dyDescent="0.2">
      <c r="A831" s="317">
        <v>92</v>
      </c>
      <c r="B831" s="93" t="s">
        <v>6303</v>
      </c>
      <c r="C831" s="119">
        <f>Anexo_01!$I111</f>
        <v>0</v>
      </c>
      <c r="D831" s="99"/>
      <c r="E831" s="100"/>
      <c r="F831" s="100"/>
      <c r="G831" s="100"/>
      <c r="H831" s="101"/>
      <c r="I831" s="94" t="str">
        <f>IF(SUM(D831:H831)=0,"",SUM(D831:H831))</f>
        <v/>
      </c>
      <c r="J831" s="108"/>
      <c r="K831" s="306">
        <f>SUM(I831:I839)</f>
        <v>0</v>
      </c>
    </row>
    <row r="832" spans="1:11" s="90" customFormat="1" ht="13.5" hidden="1" customHeight="1" x14ac:dyDescent="0.2">
      <c r="A832" s="318"/>
      <c r="B832" s="95" t="s">
        <v>6304</v>
      </c>
      <c r="C832" s="115" t="str">
        <f>Anexo_01!$D111</f>
        <v/>
      </c>
      <c r="D832" s="102"/>
      <c r="E832" s="103"/>
      <c r="F832" s="103"/>
      <c r="G832" s="103"/>
      <c r="H832" s="104"/>
      <c r="I832" s="96" t="str">
        <f>IF(SUM(D832:H832)=0,"",SUM(D832:H832))</f>
        <v/>
      </c>
      <c r="J832" s="109"/>
      <c r="K832" s="307"/>
    </row>
    <row r="833" spans="1:11" s="90" customFormat="1" ht="13.5" hidden="1" customHeight="1" x14ac:dyDescent="0.2">
      <c r="A833" s="318"/>
      <c r="B833" s="95" t="s">
        <v>6310</v>
      </c>
      <c r="C833" s="115" t="str">
        <f>Anexo_01!$B111</f>
        <v/>
      </c>
      <c r="D833" s="102"/>
      <c r="E833" s="103"/>
      <c r="F833" s="103"/>
      <c r="G833" s="103"/>
      <c r="H833" s="104"/>
      <c r="I833" s="96" t="str">
        <f t="shared" ref="I833:I839" si="91">IF(SUM(D833:H833)=0,"",SUM(D833:H833))</f>
        <v/>
      </c>
      <c r="J833" s="109"/>
      <c r="K833" s="307"/>
    </row>
    <row r="834" spans="1:11" s="90" customFormat="1" ht="13.5" hidden="1" customHeight="1" x14ac:dyDescent="0.2">
      <c r="A834" s="318"/>
      <c r="B834" s="95" t="s">
        <v>6305</v>
      </c>
      <c r="C834" s="115" t="str">
        <f>CONCATENATE("10",Anexo_01!$P111)</f>
        <v>10</v>
      </c>
      <c r="D834" s="102"/>
      <c r="E834" s="103"/>
      <c r="F834" s="103"/>
      <c r="G834" s="103"/>
      <c r="H834" s="104"/>
      <c r="I834" s="96" t="str">
        <f t="shared" si="91"/>
        <v/>
      </c>
      <c r="J834" s="109"/>
      <c r="K834" s="307"/>
    </row>
    <row r="835" spans="1:11" s="90" customFormat="1" ht="13.5" hidden="1" customHeight="1" x14ac:dyDescent="0.2">
      <c r="A835" s="318"/>
      <c r="B835" s="95" t="s">
        <v>6306</v>
      </c>
      <c r="C835" s="116">
        <f>Anexo_01!$F111</f>
        <v>0</v>
      </c>
      <c r="D835" s="102"/>
      <c r="E835" s="103"/>
      <c r="F835" s="103"/>
      <c r="G835" s="103"/>
      <c r="H835" s="104"/>
      <c r="I835" s="96" t="str">
        <f t="shared" si="91"/>
        <v/>
      </c>
      <c r="J835" s="109"/>
      <c r="K835" s="307"/>
    </row>
    <row r="836" spans="1:11" s="90" customFormat="1" ht="13.5" hidden="1" customHeight="1" x14ac:dyDescent="0.2">
      <c r="A836" s="318"/>
      <c r="B836" s="95" t="s">
        <v>6307</v>
      </c>
      <c r="C836" s="115" t="str">
        <f>Anexo_01!$Q111</f>
        <v/>
      </c>
      <c r="D836" s="102"/>
      <c r="E836" s="103"/>
      <c r="F836" s="103"/>
      <c r="G836" s="103"/>
      <c r="H836" s="104"/>
      <c r="I836" s="96" t="str">
        <f t="shared" si="91"/>
        <v/>
      </c>
      <c r="J836" s="109"/>
      <c r="K836" s="307"/>
    </row>
    <row r="837" spans="1:11" s="90" customFormat="1" ht="13.5" hidden="1" customHeight="1" x14ac:dyDescent="0.2">
      <c r="A837" s="318"/>
      <c r="B837" s="95" t="s">
        <v>6308</v>
      </c>
      <c r="C837" s="117"/>
      <c r="D837" s="102"/>
      <c r="E837" s="103"/>
      <c r="F837" s="103"/>
      <c r="G837" s="103"/>
      <c r="H837" s="104"/>
      <c r="I837" s="96" t="str">
        <f t="shared" si="91"/>
        <v/>
      </c>
      <c r="J837" s="109"/>
      <c r="K837" s="307"/>
    </row>
    <row r="838" spans="1:11" s="90" customFormat="1" ht="13.5" hidden="1" customHeight="1" x14ac:dyDescent="0.2">
      <c r="A838" s="318"/>
      <c r="B838" s="95" t="s">
        <v>6309</v>
      </c>
      <c r="C838" s="309"/>
      <c r="D838" s="102"/>
      <c r="E838" s="103"/>
      <c r="F838" s="103"/>
      <c r="G838" s="103"/>
      <c r="H838" s="104"/>
      <c r="I838" s="96" t="str">
        <f t="shared" si="91"/>
        <v/>
      </c>
      <c r="J838" s="109"/>
      <c r="K838" s="307"/>
    </row>
    <row r="839" spans="1:11" ht="13.5" hidden="1" customHeight="1" x14ac:dyDescent="0.3">
      <c r="A839" s="319"/>
      <c r="B839" s="97" t="s">
        <v>6313</v>
      </c>
      <c r="C839" s="310"/>
      <c r="D839" s="105"/>
      <c r="E839" s="106"/>
      <c r="F839" s="106"/>
      <c r="G839" s="106"/>
      <c r="H839" s="107"/>
      <c r="I839" s="98" t="str">
        <f t="shared" si="91"/>
        <v/>
      </c>
      <c r="J839" s="110"/>
      <c r="K839" s="308"/>
    </row>
    <row r="840" spans="1:11" s="90" customFormat="1" ht="13.5" hidden="1" customHeight="1" x14ac:dyDescent="0.2">
      <c r="A840" s="317">
        <v>93</v>
      </c>
      <c r="B840" s="93" t="s">
        <v>6303</v>
      </c>
      <c r="C840" s="119">
        <f>Anexo_01!$I112</f>
        <v>0</v>
      </c>
      <c r="D840" s="99"/>
      <c r="E840" s="100"/>
      <c r="F840" s="100"/>
      <c r="G840" s="100"/>
      <c r="H840" s="101"/>
      <c r="I840" s="94" t="str">
        <f>IF(SUM(D840:H840)=0,"",SUM(D840:H840))</f>
        <v/>
      </c>
      <c r="J840" s="108"/>
      <c r="K840" s="306">
        <f>SUM(I840:I848)</f>
        <v>0</v>
      </c>
    </row>
    <row r="841" spans="1:11" s="90" customFormat="1" ht="13.5" hidden="1" customHeight="1" x14ac:dyDescent="0.2">
      <c r="A841" s="318"/>
      <c r="B841" s="95" t="s">
        <v>6304</v>
      </c>
      <c r="C841" s="115" t="str">
        <f>Anexo_01!$D112</f>
        <v/>
      </c>
      <c r="D841" s="102"/>
      <c r="E841" s="103"/>
      <c r="F841" s="103"/>
      <c r="G841" s="103"/>
      <c r="H841" s="104"/>
      <c r="I841" s="96" t="str">
        <f>IF(SUM(D841:H841)=0,"",SUM(D841:H841))</f>
        <v/>
      </c>
      <c r="J841" s="109"/>
      <c r="K841" s="307"/>
    </row>
    <row r="842" spans="1:11" s="90" customFormat="1" ht="13.5" hidden="1" customHeight="1" x14ac:dyDescent="0.2">
      <c r="A842" s="318"/>
      <c r="B842" s="95" t="s">
        <v>6310</v>
      </c>
      <c r="C842" s="115" t="str">
        <f>Anexo_01!$B112</f>
        <v/>
      </c>
      <c r="D842" s="102"/>
      <c r="E842" s="103"/>
      <c r="F842" s="103"/>
      <c r="G842" s="103"/>
      <c r="H842" s="104"/>
      <c r="I842" s="96" t="str">
        <f t="shared" ref="I842:I848" si="92">IF(SUM(D842:H842)=0,"",SUM(D842:H842))</f>
        <v/>
      </c>
      <c r="J842" s="109"/>
      <c r="K842" s="307"/>
    </row>
    <row r="843" spans="1:11" s="90" customFormat="1" ht="13.5" hidden="1" customHeight="1" x14ac:dyDescent="0.2">
      <c r="A843" s="318"/>
      <c r="B843" s="95" t="s">
        <v>6305</v>
      </c>
      <c r="C843" s="115" t="str">
        <f>CONCATENATE("10",Anexo_01!$P112)</f>
        <v>10</v>
      </c>
      <c r="D843" s="102"/>
      <c r="E843" s="103"/>
      <c r="F843" s="103"/>
      <c r="G843" s="103"/>
      <c r="H843" s="104"/>
      <c r="I843" s="96" t="str">
        <f t="shared" si="92"/>
        <v/>
      </c>
      <c r="J843" s="109"/>
      <c r="K843" s="307"/>
    </row>
    <row r="844" spans="1:11" s="90" customFormat="1" ht="13.5" hidden="1" customHeight="1" x14ac:dyDescent="0.2">
      <c r="A844" s="318"/>
      <c r="B844" s="95" t="s">
        <v>6306</v>
      </c>
      <c r="C844" s="116">
        <f>Anexo_01!$F112</f>
        <v>0</v>
      </c>
      <c r="D844" s="102"/>
      <c r="E844" s="103"/>
      <c r="F844" s="103"/>
      <c r="G844" s="103"/>
      <c r="H844" s="104"/>
      <c r="I844" s="96" t="str">
        <f t="shared" si="92"/>
        <v/>
      </c>
      <c r="J844" s="109"/>
      <c r="K844" s="307"/>
    </row>
    <row r="845" spans="1:11" s="90" customFormat="1" ht="13.5" hidden="1" customHeight="1" x14ac:dyDescent="0.2">
      <c r="A845" s="318"/>
      <c r="B845" s="95" t="s">
        <v>6307</v>
      </c>
      <c r="C845" s="115" t="str">
        <f>Anexo_01!$Q112</f>
        <v/>
      </c>
      <c r="D845" s="102"/>
      <c r="E845" s="103"/>
      <c r="F845" s="103"/>
      <c r="G845" s="103"/>
      <c r="H845" s="104"/>
      <c r="I845" s="96" t="str">
        <f t="shared" si="92"/>
        <v/>
      </c>
      <c r="J845" s="109"/>
      <c r="K845" s="307"/>
    </row>
    <row r="846" spans="1:11" s="90" customFormat="1" ht="13.5" hidden="1" customHeight="1" x14ac:dyDescent="0.2">
      <c r="A846" s="318"/>
      <c r="B846" s="95" t="s">
        <v>6308</v>
      </c>
      <c r="C846" s="117"/>
      <c r="D846" s="102"/>
      <c r="E846" s="103"/>
      <c r="F846" s="103"/>
      <c r="G846" s="103"/>
      <c r="H846" s="104"/>
      <c r="I846" s="96" t="str">
        <f t="shared" si="92"/>
        <v/>
      </c>
      <c r="J846" s="109"/>
      <c r="K846" s="307"/>
    </row>
    <row r="847" spans="1:11" s="90" customFormat="1" ht="13.5" hidden="1" customHeight="1" x14ac:dyDescent="0.2">
      <c r="A847" s="318"/>
      <c r="B847" s="95" t="s">
        <v>6309</v>
      </c>
      <c r="C847" s="309"/>
      <c r="D847" s="102"/>
      <c r="E847" s="103"/>
      <c r="F847" s="103"/>
      <c r="G847" s="103"/>
      <c r="H847" s="104"/>
      <c r="I847" s="96" t="str">
        <f t="shared" si="92"/>
        <v/>
      </c>
      <c r="J847" s="109"/>
      <c r="K847" s="307"/>
    </row>
    <row r="848" spans="1:11" ht="13.5" hidden="1" customHeight="1" x14ac:dyDescent="0.3">
      <c r="A848" s="319"/>
      <c r="B848" s="97" t="s">
        <v>6313</v>
      </c>
      <c r="C848" s="310"/>
      <c r="D848" s="105"/>
      <c r="E848" s="106"/>
      <c r="F848" s="106"/>
      <c r="G848" s="106"/>
      <c r="H848" s="107"/>
      <c r="I848" s="98" t="str">
        <f t="shared" si="92"/>
        <v/>
      </c>
      <c r="J848" s="110"/>
      <c r="K848" s="308"/>
    </row>
    <row r="849" spans="1:11" s="90" customFormat="1" ht="13.5" hidden="1" customHeight="1" x14ac:dyDescent="0.2">
      <c r="A849" s="317">
        <v>94</v>
      </c>
      <c r="B849" s="93" t="s">
        <v>6303</v>
      </c>
      <c r="C849" s="119">
        <f>Anexo_01!$I113</f>
        <v>0</v>
      </c>
      <c r="D849" s="99"/>
      <c r="E849" s="100"/>
      <c r="F849" s="100"/>
      <c r="G849" s="100"/>
      <c r="H849" s="101"/>
      <c r="I849" s="94" t="str">
        <f>IF(SUM(D849:H849)=0,"",SUM(D849:H849))</f>
        <v/>
      </c>
      <c r="J849" s="108"/>
      <c r="K849" s="306">
        <f>SUM(I849:I857)</f>
        <v>0</v>
      </c>
    </row>
    <row r="850" spans="1:11" s="90" customFormat="1" ht="13.5" hidden="1" customHeight="1" x14ac:dyDescent="0.2">
      <c r="A850" s="318"/>
      <c r="B850" s="95" t="s">
        <v>6304</v>
      </c>
      <c r="C850" s="115" t="str">
        <f>Anexo_01!$D113</f>
        <v/>
      </c>
      <c r="D850" s="102"/>
      <c r="E850" s="103"/>
      <c r="F850" s="103"/>
      <c r="G850" s="103"/>
      <c r="H850" s="104"/>
      <c r="I850" s="96" t="str">
        <f>IF(SUM(D850:H850)=0,"",SUM(D850:H850))</f>
        <v/>
      </c>
      <c r="J850" s="109"/>
      <c r="K850" s="307"/>
    </row>
    <row r="851" spans="1:11" s="90" customFormat="1" ht="13.5" hidden="1" customHeight="1" x14ac:dyDescent="0.2">
      <c r="A851" s="318"/>
      <c r="B851" s="95" t="s">
        <v>6310</v>
      </c>
      <c r="C851" s="115" t="str">
        <f>Anexo_01!$B113</f>
        <v/>
      </c>
      <c r="D851" s="102"/>
      <c r="E851" s="103"/>
      <c r="F851" s="103"/>
      <c r="G851" s="103"/>
      <c r="H851" s="104"/>
      <c r="I851" s="96" t="str">
        <f t="shared" ref="I851:I857" si="93">IF(SUM(D851:H851)=0,"",SUM(D851:H851))</f>
        <v/>
      </c>
      <c r="J851" s="109"/>
      <c r="K851" s="307"/>
    </row>
    <row r="852" spans="1:11" s="90" customFormat="1" ht="13.5" hidden="1" customHeight="1" x14ac:dyDescent="0.2">
      <c r="A852" s="318"/>
      <c r="B852" s="95" t="s">
        <v>6305</v>
      </c>
      <c r="C852" s="115" t="str">
        <f>CONCATENATE("10",Anexo_01!$P113)</f>
        <v>10</v>
      </c>
      <c r="D852" s="102"/>
      <c r="E852" s="103"/>
      <c r="F852" s="103"/>
      <c r="G852" s="103"/>
      <c r="H852" s="104"/>
      <c r="I852" s="96" t="str">
        <f t="shared" si="93"/>
        <v/>
      </c>
      <c r="J852" s="109"/>
      <c r="K852" s="307"/>
    </row>
    <row r="853" spans="1:11" s="90" customFormat="1" ht="13.5" hidden="1" customHeight="1" x14ac:dyDescent="0.2">
      <c r="A853" s="318"/>
      <c r="B853" s="95" t="s">
        <v>6306</v>
      </c>
      <c r="C853" s="116">
        <f>Anexo_01!$F113</f>
        <v>0</v>
      </c>
      <c r="D853" s="102"/>
      <c r="E853" s="103"/>
      <c r="F853" s="103"/>
      <c r="G853" s="103"/>
      <c r="H853" s="104"/>
      <c r="I853" s="96" t="str">
        <f t="shared" si="93"/>
        <v/>
      </c>
      <c r="J853" s="109"/>
      <c r="K853" s="307"/>
    </row>
    <row r="854" spans="1:11" s="90" customFormat="1" ht="13.5" hidden="1" customHeight="1" x14ac:dyDescent="0.2">
      <c r="A854" s="318"/>
      <c r="B854" s="95" t="s">
        <v>6307</v>
      </c>
      <c r="C854" s="115" t="str">
        <f>Anexo_01!$Q113</f>
        <v/>
      </c>
      <c r="D854" s="102"/>
      <c r="E854" s="103"/>
      <c r="F854" s="103"/>
      <c r="G854" s="103"/>
      <c r="H854" s="104"/>
      <c r="I854" s="96" t="str">
        <f t="shared" si="93"/>
        <v/>
      </c>
      <c r="J854" s="109"/>
      <c r="K854" s="307"/>
    </row>
    <row r="855" spans="1:11" s="90" customFormat="1" ht="13.5" hidden="1" customHeight="1" x14ac:dyDescent="0.2">
      <c r="A855" s="318"/>
      <c r="B855" s="95" t="s">
        <v>6308</v>
      </c>
      <c r="C855" s="117"/>
      <c r="D855" s="102"/>
      <c r="E855" s="103"/>
      <c r="F855" s="103"/>
      <c r="G855" s="103"/>
      <c r="H855" s="104"/>
      <c r="I855" s="96" t="str">
        <f t="shared" si="93"/>
        <v/>
      </c>
      <c r="J855" s="109"/>
      <c r="K855" s="307"/>
    </row>
    <row r="856" spans="1:11" s="90" customFormat="1" ht="13.5" hidden="1" customHeight="1" x14ac:dyDescent="0.2">
      <c r="A856" s="318"/>
      <c r="B856" s="95" t="s">
        <v>6309</v>
      </c>
      <c r="C856" s="309"/>
      <c r="D856" s="102"/>
      <c r="E856" s="103"/>
      <c r="F856" s="103"/>
      <c r="G856" s="103"/>
      <c r="H856" s="104"/>
      <c r="I856" s="96" t="str">
        <f t="shared" si="93"/>
        <v/>
      </c>
      <c r="J856" s="109"/>
      <c r="K856" s="307"/>
    </row>
    <row r="857" spans="1:11" ht="13.5" hidden="1" customHeight="1" x14ac:dyDescent="0.3">
      <c r="A857" s="319"/>
      <c r="B857" s="97" t="s">
        <v>6313</v>
      </c>
      <c r="C857" s="310"/>
      <c r="D857" s="105"/>
      <c r="E857" s="106"/>
      <c r="F857" s="106"/>
      <c r="G857" s="106"/>
      <c r="H857" s="107"/>
      <c r="I857" s="98" t="str">
        <f t="shared" si="93"/>
        <v/>
      </c>
      <c r="J857" s="110"/>
      <c r="K857" s="308"/>
    </row>
    <row r="858" spans="1:11" s="90" customFormat="1" ht="13.5" hidden="1" customHeight="1" x14ac:dyDescent="0.2">
      <c r="A858" s="317">
        <v>95</v>
      </c>
      <c r="B858" s="93" t="s">
        <v>6303</v>
      </c>
      <c r="C858" s="119">
        <f>Anexo_01!$I114</f>
        <v>0</v>
      </c>
      <c r="D858" s="99"/>
      <c r="E858" s="100"/>
      <c r="F858" s="100"/>
      <c r="G858" s="100"/>
      <c r="H858" s="101"/>
      <c r="I858" s="94" t="str">
        <f>IF(SUM(D858:H858)=0,"",SUM(D858:H858))</f>
        <v/>
      </c>
      <c r="J858" s="108"/>
      <c r="K858" s="306">
        <f>SUM(I858:I866)</f>
        <v>0</v>
      </c>
    </row>
    <row r="859" spans="1:11" s="90" customFormat="1" ht="13.5" hidden="1" customHeight="1" x14ac:dyDescent="0.2">
      <c r="A859" s="318"/>
      <c r="B859" s="95" t="s">
        <v>6304</v>
      </c>
      <c r="C859" s="115" t="str">
        <f>Anexo_01!$D114</f>
        <v/>
      </c>
      <c r="D859" s="102"/>
      <c r="E859" s="103"/>
      <c r="F859" s="103"/>
      <c r="G859" s="103"/>
      <c r="H859" s="104"/>
      <c r="I859" s="96" t="str">
        <f>IF(SUM(D859:H859)=0,"",SUM(D859:H859))</f>
        <v/>
      </c>
      <c r="J859" s="109"/>
      <c r="K859" s="307"/>
    </row>
    <row r="860" spans="1:11" s="90" customFormat="1" ht="13.5" hidden="1" customHeight="1" x14ac:dyDescent="0.2">
      <c r="A860" s="318"/>
      <c r="B860" s="95" t="s">
        <v>6310</v>
      </c>
      <c r="C860" s="115" t="str">
        <f>Anexo_01!$B114</f>
        <v/>
      </c>
      <c r="D860" s="102"/>
      <c r="E860" s="103"/>
      <c r="F860" s="103"/>
      <c r="G860" s="103"/>
      <c r="H860" s="104"/>
      <c r="I860" s="96" t="str">
        <f t="shared" ref="I860:I866" si="94">IF(SUM(D860:H860)=0,"",SUM(D860:H860))</f>
        <v/>
      </c>
      <c r="J860" s="109"/>
      <c r="K860" s="307"/>
    </row>
    <row r="861" spans="1:11" s="90" customFormat="1" ht="13.5" hidden="1" customHeight="1" x14ac:dyDescent="0.2">
      <c r="A861" s="318"/>
      <c r="B861" s="95" t="s">
        <v>6305</v>
      </c>
      <c r="C861" s="115" t="str">
        <f>CONCATENATE("10",Anexo_01!$P114)</f>
        <v>10</v>
      </c>
      <c r="D861" s="102"/>
      <c r="E861" s="103"/>
      <c r="F861" s="103"/>
      <c r="G861" s="103"/>
      <c r="H861" s="104"/>
      <c r="I861" s="96" t="str">
        <f t="shared" si="94"/>
        <v/>
      </c>
      <c r="J861" s="109"/>
      <c r="K861" s="307"/>
    </row>
    <row r="862" spans="1:11" s="90" customFormat="1" ht="13.5" hidden="1" customHeight="1" x14ac:dyDescent="0.2">
      <c r="A862" s="318"/>
      <c r="B862" s="95" t="s">
        <v>6306</v>
      </c>
      <c r="C862" s="116">
        <f>Anexo_01!$F114</f>
        <v>0</v>
      </c>
      <c r="D862" s="102"/>
      <c r="E862" s="103"/>
      <c r="F862" s="103"/>
      <c r="G862" s="103"/>
      <c r="H862" s="104"/>
      <c r="I862" s="96" t="str">
        <f t="shared" si="94"/>
        <v/>
      </c>
      <c r="J862" s="109"/>
      <c r="K862" s="307"/>
    </row>
    <row r="863" spans="1:11" s="90" customFormat="1" ht="13.5" hidden="1" customHeight="1" x14ac:dyDescent="0.2">
      <c r="A863" s="318"/>
      <c r="B863" s="95" t="s">
        <v>6307</v>
      </c>
      <c r="C863" s="115" t="str">
        <f>Anexo_01!$Q114</f>
        <v/>
      </c>
      <c r="D863" s="102"/>
      <c r="E863" s="103"/>
      <c r="F863" s="103"/>
      <c r="G863" s="103"/>
      <c r="H863" s="104"/>
      <c r="I863" s="96" t="str">
        <f t="shared" si="94"/>
        <v/>
      </c>
      <c r="J863" s="109"/>
      <c r="K863" s="307"/>
    </row>
    <row r="864" spans="1:11" s="90" customFormat="1" ht="13.5" hidden="1" customHeight="1" x14ac:dyDescent="0.2">
      <c r="A864" s="318"/>
      <c r="B864" s="95" t="s">
        <v>6308</v>
      </c>
      <c r="C864" s="117"/>
      <c r="D864" s="102"/>
      <c r="E864" s="103"/>
      <c r="F864" s="103"/>
      <c r="G864" s="103"/>
      <c r="H864" s="104"/>
      <c r="I864" s="96" t="str">
        <f t="shared" si="94"/>
        <v/>
      </c>
      <c r="J864" s="109"/>
      <c r="K864" s="307"/>
    </row>
    <row r="865" spans="1:11" s="90" customFormat="1" ht="13.5" hidden="1" customHeight="1" x14ac:dyDescent="0.2">
      <c r="A865" s="318"/>
      <c r="B865" s="95" t="s">
        <v>6309</v>
      </c>
      <c r="C865" s="309"/>
      <c r="D865" s="102"/>
      <c r="E865" s="103"/>
      <c r="F865" s="103"/>
      <c r="G865" s="103"/>
      <c r="H865" s="104"/>
      <c r="I865" s="96" t="str">
        <f t="shared" si="94"/>
        <v/>
      </c>
      <c r="J865" s="109"/>
      <c r="K865" s="307"/>
    </row>
    <row r="866" spans="1:11" ht="13.5" hidden="1" customHeight="1" x14ac:dyDescent="0.3">
      <c r="A866" s="319"/>
      <c r="B866" s="97" t="s">
        <v>6313</v>
      </c>
      <c r="C866" s="310"/>
      <c r="D866" s="105"/>
      <c r="E866" s="106"/>
      <c r="F866" s="106"/>
      <c r="G866" s="106"/>
      <c r="H866" s="107"/>
      <c r="I866" s="98" t="str">
        <f t="shared" si="94"/>
        <v/>
      </c>
      <c r="J866" s="110"/>
      <c r="K866" s="308"/>
    </row>
    <row r="867" spans="1:11" s="90" customFormat="1" ht="13.5" hidden="1" customHeight="1" x14ac:dyDescent="0.2">
      <c r="A867" s="317">
        <v>96</v>
      </c>
      <c r="B867" s="93" t="s">
        <v>6303</v>
      </c>
      <c r="C867" s="119">
        <f>Anexo_01!$I115</f>
        <v>0</v>
      </c>
      <c r="D867" s="99"/>
      <c r="E867" s="100"/>
      <c r="F867" s="100"/>
      <c r="G867" s="100"/>
      <c r="H867" s="101"/>
      <c r="I867" s="94" t="str">
        <f>IF(SUM(D867:H867)=0,"",SUM(D867:H867))</f>
        <v/>
      </c>
      <c r="J867" s="108"/>
      <c r="K867" s="306">
        <f>SUM(I867:I875)</f>
        <v>0</v>
      </c>
    </row>
    <row r="868" spans="1:11" s="90" customFormat="1" ht="13.5" hidden="1" customHeight="1" x14ac:dyDescent="0.2">
      <c r="A868" s="318"/>
      <c r="B868" s="95" t="s">
        <v>6304</v>
      </c>
      <c r="C868" s="115" t="str">
        <f>Anexo_01!$D115</f>
        <v/>
      </c>
      <c r="D868" s="102"/>
      <c r="E868" s="103"/>
      <c r="F868" s="103"/>
      <c r="G868" s="103"/>
      <c r="H868" s="104"/>
      <c r="I868" s="96" t="str">
        <f>IF(SUM(D868:H868)=0,"",SUM(D868:H868))</f>
        <v/>
      </c>
      <c r="J868" s="109"/>
      <c r="K868" s="307"/>
    </row>
    <row r="869" spans="1:11" s="90" customFormat="1" ht="13.5" hidden="1" customHeight="1" x14ac:dyDescent="0.2">
      <c r="A869" s="318"/>
      <c r="B869" s="95" t="s">
        <v>6310</v>
      </c>
      <c r="C869" s="115" t="str">
        <f>Anexo_01!$B115</f>
        <v/>
      </c>
      <c r="D869" s="102"/>
      <c r="E869" s="103"/>
      <c r="F869" s="103"/>
      <c r="G869" s="103"/>
      <c r="H869" s="104"/>
      <c r="I869" s="96" t="str">
        <f t="shared" ref="I869:I875" si="95">IF(SUM(D869:H869)=0,"",SUM(D869:H869))</f>
        <v/>
      </c>
      <c r="J869" s="109"/>
      <c r="K869" s="307"/>
    </row>
    <row r="870" spans="1:11" s="90" customFormat="1" ht="13.5" hidden="1" customHeight="1" x14ac:dyDescent="0.2">
      <c r="A870" s="318"/>
      <c r="B870" s="95" t="s">
        <v>6305</v>
      </c>
      <c r="C870" s="115" t="str">
        <f>CONCATENATE("10",Anexo_01!$P115)</f>
        <v>10</v>
      </c>
      <c r="D870" s="102"/>
      <c r="E870" s="103"/>
      <c r="F870" s="103"/>
      <c r="G870" s="103"/>
      <c r="H870" s="104"/>
      <c r="I870" s="96" t="str">
        <f t="shared" si="95"/>
        <v/>
      </c>
      <c r="J870" s="109"/>
      <c r="K870" s="307"/>
    </row>
    <row r="871" spans="1:11" s="90" customFormat="1" ht="13.5" hidden="1" customHeight="1" x14ac:dyDescent="0.2">
      <c r="A871" s="318"/>
      <c r="B871" s="95" t="s">
        <v>6306</v>
      </c>
      <c r="C871" s="116">
        <f>Anexo_01!$F115</f>
        <v>0</v>
      </c>
      <c r="D871" s="102"/>
      <c r="E871" s="103"/>
      <c r="F871" s="103"/>
      <c r="G871" s="103"/>
      <c r="H871" s="104"/>
      <c r="I871" s="96" t="str">
        <f t="shared" si="95"/>
        <v/>
      </c>
      <c r="J871" s="109"/>
      <c r="K871" s="307"/>
    </row>
    <row r="872" spans="1:11" s="90" customFormat="1" ht="13.5" hidden="1" customHeight="1" x14ac:dyDescent="0.2">
      <c r="A872" s="318"/>
      <c r="B872" s="95" t="s">
        <v>6307</v>
      </c>
      <c r="C872" s="115" t="str">
        <f>Anexo_01!$Q115</f>
        <v/>
      </c>
      <c r="D872" s="102"/>
      <c r="E872" s="103"/>
      <c r="F872" s="103"/>
      <c r="G872" s="103"/>
      <c r="H872" s="104"/>
      <c r="I872" s="96" t="str">
        <f t="shared" si="95"/>
        <v/>
      </c>
      <c r="J872" s="109"/>
      <c r="K872" s="307"/>
    </row>
    <row r="873" spans="1:11" s="90" customFormat="1" ht="13.5" hidden="1" customHeight="1" x14ac:dyDescent="0.2">
      <c r="A873" s="318"/>
      <c r="B873" s="95" t="s">
        <v>6308</v>
      </c>
      <c r="C873" s="117"/>
      <c r="D873" s="102"/>
      <c r="E873" s="103"/>
      <c r="F873" s="103"/>
      <c r="G873" s="103"/>
      <c r="H873" s="104"/>
      <c r="I873" s="96" t="str">
        <f t="shared" si="95"/>
        <v/>
      </c>
      <c r="J873" s="109"/>
      <c r="K873" s="307"/>
    </row>
    <row r="874" spans="1:11" s="90" customFormat="1" ht="13.5" hidden="1" customHeight="1" x14ac:dyDescent="0.2">
      <c r="A874" s="318"/>
      <c r="B874" s="95" t="s">
        <v>6309</v>
      </c>
      <c r="C874" s="309"/>
      <c r="D874" s="102"/>
      <c r="E874" s="103"/>
      <c r="F874" s="103"/>
      <c r="G874" s="103"/>
      <c r="H874" s="104"/>
      <c r="I874" s="96" t="str">
        <f t="shared" si="95"/>
        <v/>
      </c>
      <c r="J874" s="109"/>
      <c r="K874" s="307"/>
    </row>
    <row r="875" spans="1:11" ht="13.5" hidden="1" customHeight="1" x14ac:dyDescent="0.3">
      <c r="A875" s="319"/>
      <c r="B875" s="97" t="s">
        <v>6313</v>
      </c>
      <c r="C875" s="310"/>
      <c r="D875" s="105"/>
      <c r="E875" s="106"/>
      <c r="F875" s="106"/>
      <c r="G875" s="106"/>
      <c r="H875" s="107"/>
      <c r="I875" s="98" t="str">
        <f t="shared" si="95"/>
        <v/>
      </c>
      <c r="J875" s="110"/>
      <c r="K875" s="308"/>
    </row>
    <row r="876" spans="1:11" s="90" customFormat="1" ht="13.5" hidden="1" customHeight="1" x14ac:dyDescent="0.2">
      <c r="A876" s="317">
        <v>97</v>
      </c>
      <c r="B876" s="93" t="s">
        <v>6303</v>
      </c>
      <c r="C876" s="119">
        <f>Anexo_01!$I116</f>
        <v>0</v>
      </c>
      <c r="D876" s="99"/>
      <c r="E876" s="100"/>
      <c r="F876" s="100"/>
      <c r="G876" s="100"/>
      <c r="H876" s="101"/>
      <c r="I876" s="94" t="str">
        <f>IF(SUM(D876:H876)=0,"",SUM(D876:H876))</f>
        <v/>
      </c>
      <c r="J876" s="108"/>
      <c r="K876" s="306">
        <f>SUM(I876:I884)</f>
        <v>0</v>
      </c>
    </row>
    <row r="877" spans="1:11" s="90" customFormat="1" ht="13.5" hidden="1" customHeight="1" x14ac:dyDescent="0.2">
      <c r="A877" s="318"/>
      <c r="B877" s="95" t="s">
        <v>6304</v>
      </c>
      <c r="C877" s="115" t="str">
        <f>Anexo_01!$D116</f>
        <v/>
      </c>
      <c r="D877" s="102"/>
      <c r="E877" s="103"/>
      <c r="F877" s="103"/>
      <c r="G877" s="103"/>
      <c r="H877" s="104"/>
      <c r="I877" s="96" t="str">
        <f>IF(SUM(D877:H877)=0,"",SUM(D877:H877))</f>
        <v/>
      </c>
      <c r="J877" s="109"/>
      <c r="K877" s="307"/>
    </row>
    <row r="878" spans="1:11" s="90" customFormat="1" ht="13.5" hidden="1" customHeight="1" x14ac:dyDescent="0.2">
      <c r="A878" s="318"/>
      <c r="B878" s="95" t="s">
        <v>6310</v>
      </c>
      <c r="C878" s="115" t="str">
        <f>Anexo_01!$B116</f>
        <v/>
      </c>
      <c r="D878" s="102"/>
      <c r="E878" s="103"/>
      <c r="F878" s="103"/>
      <c r="G878" s="103"/>
      <c r="H878" s="104"/>
      <c r="I878" s="96" t="str">
        <f t="shared" ref="I878:I884" si="96">IF(SUM(D878:H878)=0,"",SUM(D878:H878))</f>
        <v/>
      </c>
      <c r="J878" s="109"/>
      <c r="K878" s="307"/>
    </row>
    <row r="879" spans="1:11" s="90" customFormat="1" ht="13.5" hidden="1" customHeight="1" x14ac:dyDescent="0.2">
      <c r="A879" s="318"/>
      <c r="B879" s="95" t="s">
        <v>6305</v>
      </c>
      <c r="C879" s="115" t="str">
        <f>CONCATENATE("10",Anexo_01!$P116)</f>
        <v>10</v>
      </c>
      <c r="D879" s="102"/>
      <c r="E879" s="103"/>
      <c r="F879" s="103"/>
      <c r="G879" s="103"/>
      <c r="H879" s="104"/>
      <c r="I879" s="96" t="str">
        <f t="shared" si="96"/>
        <v/>
      </c>
      <c r="J879" s="109"/>
      <c r="K879" s="307"/>
    </row>
    <row r="880" spans="1:11" s="90" customFormat="1" ht="13.5" hidden="1" customHeight="1" x14ac:dyDescent="0.2">
      <c r="A880" s="318"/>
      <c r="B880" s="95" t="s">
        <v>6306</v>
      </c>
      <c r="C880" s="116">
        <f>Anexo_01!$F116</f>
        <v>0</v>
      </c>
      <c r="D880" s="102"/>
      <c r="E880" s="103"/>
      <c r="F880" s="103"/>
      <c r="G880" s="103"/>
      <c r="H880" s="104"/>
      <c r="I880" s="96" t="str">
        <f t="shared" si="96"/>
        <v/>
      </c>
      <c r="J880" s="109"/>
      <c r="K880" s="307"/>
    </row>
    <row r="881" spans="1:11" s="90" customFormat="1" ht="13.5" hidden="1" customHeight="1" x14ac:dyDescent="0.2">
      <c r="A881" s="318"/>
      <c r="B881" s="95" t="s">
        <v>6307</v>
      </c>
      <c r="C881" s="115" t="str">
        <f>Anexo_01!$Q116</f>
        <v/>
      </c>
      <c r="D881" s="102"/>
      <c r="E881" s="103"/>
      <c r="F881" s="103"/>
      <c r="G881" s="103"/>
      <c r="H881" s="104"/>
      <c r="I881" s="96" t="str">
        <f t="shared" si="96"/>
        <v/>
      </c>
      <c r="J881" s="109"/>
      <c r="K881" s="307"/>
    </row>
    <row r="882" spans="1:11" s="90" customFormat="1" ht="13.5" hidden="1" customHeight="1" x14ac:dyDescent="0.2">
      <c r="A882" s="318"/>
      <c r="B882" s="95" t="s">
        <v>6308</v>
      </c>
      <c r="C882" s="117"/>
      <c r="D882" s="102"/>
      <c r="E882" s="103"/>
      <c r="F882" s="103"/>
      <c r="G882" s="103"/>
      <c r="H882" s="104"/>
      <c r="I882" s="96" t="str">
        <f t="shared" si="96"/>
        <v/>
      </c>
      <c r="J882" s="109"/>
      <c r="K882" s="307"/>
    </row>
    <row r="883" spans="1:11" s="90" customFormat="1" ht="13.5" hidden="1" customHeight="1" x14ac:dyDescent="0.2">
      <c r="A883" s="318"/>
      <c r="B883" s="95" t="s">
        <v>6309</v>
      </c>
      <c r="C883" s="309"/>
      <c r="D883" s="102"/>
      <c r="E883" s="103"/>
      <c r="F883" s="103"/>
      <c r="G883" s="103"/>
      <c r="H883" s="104"/>
      <c r="I883" s="96" t="str">
        <f t="shared" si="96"/>
        <v/>
      </c>
      <c r="J883" s="109"/>
      <c r="K883" s="307"/>
    </row>
    <row r="884" spans="1:11" ht="13.5" hidden="1" customHeight="1" x14ac:dyDescent="0.3">
      <c r="A884" s="319"/>
      <c r="B884" s="97" t="s">
        <v>6313</v>
      </c>
      <c r="C884" s="310"/>
      <c r="D884" s="105"/>
      <c r="E884" s="106"/>
      <c r="F884" s="106"/>
      <c r="G884" s="106"/>
      <c r="H884" s="107"/>
      <c r="I884" s="98" t="str">
        <f t="shared" si="96"/>
        <v/>
      </c>
      <c r="J884" s="110"/>
      <c r="K884" s="308"/>
    </row>
    <row r="885" spans="1:11" s="90" customFormat="1" ht="13.5" hidden="1" customHeight="1" x14ac:dyDescent="0.2">
      <c r="A885" s="317">
        <v>98</v>
      </c>
      <c r="B885" s="93" t="s">
        <v>6303</v>
      </c>
      <c r="C885" s="119">
        <f>Anexo_01!$I117</f>
        <v>0</v>
      </c>
      <c r="D885" s="99"/>
      <c r="E885" s="100"/>
      <c r="F885" s="100"/>
      <c r="G885" s="100"/>
      <c r="H885" s="101"/>
      <c r="I885" s="94" t="str">
        <f>IF(SUM(D885:H885)=0,"",SUM(D885:H885))</f>
        <v/>
      </c>
      <c r="J885" s="108"/>
      <c r="K885" s="306">
        <f>SUM(I885:I893)</f>
        <v>0</v>
      </c>
    </row>
    <row r="886" spans="1:11" s="90" customFormat="1" ht="13.5" hidden="1" customHeight="1" x14ac:dyDescent="0.2">
      <c r="A886" s="318"/>
      <c r="B886" s="95" t="s">
        <v>6304</v>
      </c>
      <c r="C886" s="115" t="str">
        <f>Anexo_01!$D117</f>
        <v/>
      </c>
      <c r="D886" s="102"/>
      <c r="E886" s="103"/>
      <c r="F886" s="103"/>
      <c r="G886" s="103"/>
      <c r="H886" s="104"/>
      <c r="I886" s="96" t="str">
        <f>IF(SUM(D886:H886)=0,"",SUM(D886:H886))</f>
        <v/>
      </c>
      <c r="J886" s="109"/>
      <c r="K886" s="307"/>
    </row>
    <row r="887" spans="1:11" s="90" customFormat="1" ht="13.5" hidden="1" customHeight="1" x14ac:dyDescent="0.2">
      <c r="A887" s="318"/>
      <c r="B887" s="95" t="s">
        <v>6310</v>
      </c>
      <c r="C887" s="115" t="str">
        <f>Anexo_01!$B117</f>
        <v/>
      </c>
      <c r="D887" s="102"/>
      <c r="E887" s="103"/>
      <c r="F887" s="103"/>
      <c r="G887" s="103"/>
      <c r="H887" s="104"/>
      <c r="I887" s="96" t="str">
        <f t="shared" ref="I887:I893" si="97">IF(SUM(D887:H887)=0,"",SUM(D887:H887))</f>
        <v/>
      </c>
      <c r="J887" s="109"/>
      <c r="K887" s="307"/>
    </row>
    <row r="888" spans="1:11" s="90" customFormat="1" ht="13.5" hidden="1" customHeight="1" x14ac:dyDescent="0.2">
      <c r="A888" s="318"/>
      <c r="B888" s="95" t="s">
        <v>6305</v>
      </c>
      <c r="C888" s="115" t="str">
        <f>CONCATENATE("10",Anexo_01!$P117)</f>
        <v>10</v>
      </c>
      <c r="D888" s="102"/>
      <c r="E888" s="103"/>
      <c r="F888" s="103"/>
      <c r="G888" s="103"/>
      <c r="H888" s="104"/>
      <c r="I888" s="96" t="str">
        <f t="shared" si="97"/>
        <v/>
      </c>
      <c r="J888" s="109"/>
      <c r="K888" s="307"/>
    </row>
    <row r="889" spans="1:11" s="90" customFormat="1" ht="13.5" hidden="1" customHeight="1" x14ac:dyDescent="0.2">
      <c r="A889" s="318"/>
      <c r="B889" s="95" t="s">
        <v>6306</v>
      </c>
      <c r="C889" s="116">
        <f>Anexo_01!$F117</f>
        <v>0</v>
      </c>
      <c r="D889" s="102"/>
      <c r="E889" s="103"/>
      <c r="F889" s="103"/>
      <c r="G889" s="103"/>
      <c r="H889" s="104"/>
      <c r="I889" s="96" t="str">
        <f t="shared" si="97"/>
        <v/>
      </c>
      <c r="J889" s="109"/>
      <c r="K889" s="307"/>
    </row>
    <row r="890" spans="1:11" s="90" customFormat="1" ht="13.5" hidden="1" customHeight="1" x14ac:dyDescent="0.2">
      <c r="A890" s="318"/>
      <c r="B890" s="95" t="s">
        <v>6307</v>
      </c>
      <c r="C890" s="115" t="str">
        <f>Anexo_01!$Q117</f>
        <v/>
      </c>
      <c r="D890" s="102"/>
      <c r="E890" s="103"/>
      <c r="F890" s="103"/>
      <c r="G890" s="103"/>
      <c r="H890" s="104"/>
      <c r="I890" s="96" t="str">
        <f t="shared" si="97"/>
        <v/>
      </c>
      <c r="J890" s="109"/>
      <c r="K890" s="307"/>
    </row>
    <row r="891" spans="1:11" s="90" customFormat="1" ht="13.5" hidden="1" customHeight="1" x14ac:dyDescent="0.2">
      <c r="A891" s="318"/>
      <c r="B891" s="95" t="s">
        <v>6308</v>
      </c>
      <c r="C891" s="117"/>
      <c r="D891" s="102"/>
      <c r="E891" s="103"/>
      <c r="F891" s="103"/>
      <c r="G891" s="103"/>
      <c r="H891" s="104"/>
      <c r="I891" s="96" t="str">
        <f t="shared" si="97"/>
        <v/>
      </c>
      <c r="J891" s="109"/>
      <c r="K891" s="307"/>
    </row>
    <row r="892" spans="1:11" s="90" customFormat="1" ht="13.5" hidden="1" customHeight="1" x14ac:dyDescent="0.2">
      <c r="A892" s="318"/>
      <c r="B892" s="95" t="s">
        <v>6309</v>
      </c>
      <c r="C892" s="309"/>
      <c r="D892" s="102"/>
      <c r="E892" s="103"/>
      <c r="F892" s="103"/>
      <c r="G892" s="103"/>
      <c r="H892" s="104"/>
      <c r="I892" s="96" t="str">
        <f t="shared" si="97"/>
        <v/>
      </c>
      <c r="J892" s="109"/>
      <c r="K892" s="307"/>
    </row>
    <row r="893" spans="1:11" ht="13.5" hidden="1" customHeight="1" x14ac:dyDescent="0.3">
      <c r="A893" s="319"/>
      <c r="B893" s="97" t="s">
        <v>6313</v>
      </c>
      <c r="C893" s="310"/>
      <c r="D893" s="105"/>
      <c r="E893" s="106"/>
      <c r="F893" s="106"/>
      <c r="G893" s="106"/>
      <c r="H893" s="107"/>
      <c r="I893" s="98" t="str">
        <f t="shared" si="97"/>
        <v/>
      </c>
      <c r="J893" s="110"/>
      <c r="K893" s="308"/>
    </row>
    <row r="894" spans="1:11" s="90" customFormat="1" ht="13.5" hidden="1" customHeight="1" x14ac:dyDescent="0.2">
      <c r="A894" s="317">
        <v>99</v>
      </c>
      <c r="B894" s="93" t="s">
        <v>6303</v>
      </c>
      <c r="C894" s="119">
        <f>Anexo_01!$I118</f>
        <v>0</v>
      </c>
      <c r="D894" s="99"/>
      <c r="E894" s="100"/>
      <c r="F894" s="100"/>
      <c r="G894" s="100"/>
      <c r="H894" s="101"/>
      <c r="I894" s="94" t="str">
        <f>IF(SUM(D894:H894)=0,"",SUM(D894:H894))</f>
        <v/>
      </c>
      <c r="J894" s="108"/>
      <c r="K894" s="306">
        <f>SUM(I894:I902)</f>
        <v>0</v>
      </c>
    </row>
    <row r="895" spans="1:11" s="90" customFormat="1" ht="13.5" hidden="1" customHeight="1" x14ac:dyDescent="0.2">
      <c r="A895" s="318"/>
      <c r="B895" s="95" t="s">
        <v>6304</v>
      </c>
      <c r="C895" s="115" t="str">
        <f>Anexo_01!$D118</f>
        <v/>
      </c>
      <c r="D895" s="102"/>
      <c r="E895" s="103"/>
      <c r="F895" s="103"/>
      <c r="G895" s="103"/>
      <c r="H895" s="104"/>
      <c r="I895" s="96" t="str">
        <f>IF(SUM(D895:H895)=0,"",SUM(D895:H895))</f>
        <v/>
      </c>
      <c r="J895" s="109"/>
      <c r="K895" s="307"/>
    </row>
    <row r="896" spans="1:11" s="90" customFormat="1" ht="13.5" hidden="1" customHeight="1" x14ac:dyDescent="0.2">
      <c r="A896" s="318"/>
      <c r="B896" s="95" t="s">
        <v>6310</v>
      </c>
      <c r="C896" s="115" t="str">
        <f>Anexo_01!$B118</f>
        <v/>
      </c>
      <c r="D896" s="102"/>
      <c r="E896" s="103"/>
      <c r="F896" s="103"/>
      <c r="G896" s="103"/>
      <c r="H896" s="104"/>
      <c r="I896" s="96" t="str">
        <f t="shared" ref="I896:I902" si="98">IF(SUM(D896:H896)=0,"",SUM(D896:H896))</f>
        <v/>
      </c>
      <c r="J896" s="109"/>
      <c r="K896" s="307"/>
    </row>
    <row r="897" spans="1:11" s="90" customFormat="1" ht="13.5" hidden="1" customHeight="1" x14ac:dyDescent="0.2">
      <c r="A897" s="318"/>
      <c r="B897" s="95" t="s">
        <v>6305</v>
      </c>
      <c r="C897" s="115" t="str">
        <f>CONCATENATE("10",Anexo_01!$P118)</f>
        <v>10</v>
      </c>
      <c r="D897" s="102"/>
      <c r="E897" s="103"/>
      <c r="F897" s="103"/>
      <c r="G897" s="103"/>
      <c r="H897" s="104"/>
      <c r="I897" s="96" t="str">
        <f t="shared" si="98"/>
        <v/>
      </c>
      <c r="J897" s="109"/>
      <c r="K897" s="307"/>
    </row>
    <row r="898" spans="1:11" s="90" customFormat="1" ht="13.5" hidden="1" customHeight="1" x14ac:dyDescent="0.2">
      <c r="A898" s="318"/>
      <c r="B898" s="95" t="s">
        <v>6306</v>
      </c>
      <c r="C898" s="116">
        <f>Anexo_01!$F118</f>
        <v>0</v>
      </c>
      <c r="D898" s="102"/>
      <c r="E898" s="103"/>
      <c r="F898" s="103"/>
      <c r="G898" s="103"/>
      <c r="H898" s="104"/>
      <c r="I898" s="96" t="str">
        <f t="shared" si="98"/>
        <v/>
      </c>
      <c r="J898" s="109"/>
      <c r="K898" s="307"/>
    </row>
    <row r="899" spans="1:11" s="90" customFormat="1" ht="13.5" hidden="1" customHeight="1" x14ac:dyDescent="0.2">
      <c r="A899" s="318"/>
      <c r="B899" s="95" t="s">
        <v>6307</v>
      </c>
      <c r="C899" s="115" t="str">
        <f>Anexo_01!$Q118</f>
        <v/>
      </c>
      <c r="D899" s="102"/>
      <c r="E899" s="103"/>
      <c r="F899" s="103"/>
      <c r="G899" s="103"/>
      <c r="H899" s="104"/>
      <c r="I899" s="96" t="str">
        <f t="shared" si="98"/>
        <v/>
      </c>
      <c r="J899" s="109"/>
      <c r="K899" s="307"/>
    </row>
    <row r="900" spans="1:11" s="90" customFormat="1" ht="13.5" hidden="1" customHeight="1" x14ac:dyDescent="0.2">
      <c r="A900" s="318"/>
      <c r="B900" s="95" t="s">
        <v>6308</v>
      </c>
      <c r="C900" s="117"/>
      <c r="D900" s="102"/>
      <c r="E900" s="103"/>
      <c r="F900" s="103"/>
      <c r="G900" s="103"/>
      <c r="H900" s="104"/>
      <c r="I900" s="96" t="str">
        <f t="shared" si="98"/>
        <v/>
      </c>
      <c r="J900" s="109"/>
      <c r="K900" s="307"/>
    </row>
    <row r="901" spans="1:11" s="90" customFormat="1" ht="13.5" hidden="1" customHeight="1" x14ac:dyDescent="0.2">
      <c r="A901" s="318"/>
      <c r="B901" s="95" t="s">
        <v>6309</v>
      </c>
      <c r="C901" s="309"/>
      <c r="D901" s="102"/>
      <c r="E901" s="103"/>
      <c r="F901" s="103"/>
      <c r="G901" s="103"/>
      <c r="H901" s="104"/>
      <c r="I901" s="96" t="str">
        <f t="shared" si="98"/>
        <v/>
      </c>
      <c r="J901" s="109"/>
      <c r="K901" s="307"/>
    </row>
    <row r="902" spans="1:11" ht="13.5" hidden="1" customHeight="1" x14ac:dyDescent="0.3">
      <c r="A902" s="319"/>
      <c r="B902" s="97" t="s">
        <v>6313</v>
      </c>
      <c r="C902" s="310"/>
      <c r="D902" s="105"/>
      <c r="E902" s="106"/>
      <c r="F902" s="106"/>
      <c r="G902" s="106"/>
      <c r="H902" s="107"/>
      <c r="I902" s="98" t="str">
        <f t="shared" si="98"/>
        <v/>
      </c>
      <c r="J902" s="110"/>
      <c r="K902" s="308"/>
    </row>
    <row r="903" spans="1:11" s="90" customFormat="1" ht="13.5" hidden="1" customHeight="1" x14ac:dyDescent="0.2">
      <c r="A903" s="317">
        <v>100</v>
      </c>
      <c r="B903" s="93" t="s">
        <v>6303</v>
      </c>
      <c r="C903" s="119">
        <f>Anexo_01!$I119</f>
        <v>0</v>
      </c>
      <c r="D903" s="99"/>
      <c r="E903" s="100"/>
      <c r="F903" s="100"/>
      <c r="G903" s="100"/>
      <c r="H903" s="101"/>
      <c r="I903" s="94" t="str">
        <f>IF(SUM(D903:H903)=0,"",SUM(D903:H903))</f>
        <v/>
      </c>
      <c r="J903" s="108"/>
      <c r="K903" s="306">
        <f>SUM(I903:I911)</f>
        <v>0</v>
      </c>
    </row>
    <row r="904" spans="1:11" s="90" customFormat="1" ht="13.5" hidden="1" customHeight="1" x14ac:dyDescent="0.2">
      <c r="A904" s="318"/>
      <c r="B904" s="95" t="s">
        <v>6304</v>
      </c>
      <c r="C904" s="115" t="str">
        <f>Anexo_01!$D119</f>
        <v/>
      </c>
      <c r="D904" s="102"/>
      <c r="E904" s="103"/>
      <c r="F904" s="103"/>
      <c r="G904" s="103"/>
      <c r="H904" s="104"/>
      <c r="I904" s="96" t="str">
        <f>IF(SUM(D904:H904)=0,"",SUM(D904:H904))</f>
        <v/>
      </c>
      <c r="J904" s="109"/>
      <c r="K904" s="307"/>
    </row>
    <row r="905" spans="1:11" s="90" customFormat="1" ht="13.5" hidden="1" customHeight="1" x14ac:dyDescent="0.2">
      <c r="A905" s="318"/>
      <c r="B905" s="95" t="s">
        <v>6310</v>
      </c>
      <c r="C905" s="115" t="str">
        <f>Anexo_01!$B119</f>
        <v/>
      </c>
      <c r="D905" s="102"/>
      <c r="E905" s="103"/>
      <c r="F905" s="103"/>
      <c r="G905" s="103"/>
      <c r="H905" s="104"/>
      <c r="I905" s="96" t="str">
        <f t="shared" ref="I905:I911" si="99">IF(SUM(D905:H905)=0,"",SUM(D905:H905))</f>
        <v/>
      </c>
      <c r="J905" s="109"/>
      <c r="K905" s="307"/>
    </row>
    <row r="906" spans="1:11" s="90" customFormat="1" ht="13.5" hidden="1" customHeight="1" x14ac:dyDescent="0.2">
      <c r="A906" s="318"/>
      <c r="B906" s="95" t="s">
        <v>6305</v>
      </c>
      <c r="C906" s="115" t="str">
        <f>CONCATENATE("10",Anexo_01!$P119)</f>
        <v>10</v>
      </c>
      <c r="D906" s="102"/>
      <c r="E906" s="103"/>
      <c r="F906" s="103"/>
      <c r="G906" s="103"/>
      <c r="H906" s="104"/>
      <c r="I906" s="96" t="str">
        <f t="shared" si="99"/>
        <v/>
      </c>
      <c r="J906" s="109"/>
      <c r="K906" s="307"/>
    </row>
    <row r="907" spans="1:11" s="90" customFormat="1" ht="13.5" hidden="1" customHeight="1" x14ac:dyDescent="0.2">
      <c r="A907" s="318"/>
      <c r="B907" s="95" t="s">
        <v>6306</v>
      </c>
      <c r="C907" s="116">
        <f>Anexo_01!$F119</f>
        <v>0</v>
      </c>
      <c r="D907" s="102"/>
      <c r="E907" s="103"/>
      <c r="F907" s="103"/>
      <c r="G907" s="103"/>
      <c r="H907" s="104"/>
      <c r="I907" s="96" t="str">
        <f t="shared" si="99"/>
        <v/>
      </c>
      <c r="J907" s="109"/>
      <c r="K907" s="307"/>
    </row>
    <row r="908" spans="1:11" s="90" customFormat="1" ht="13.5" hidden="1" customHeight="1" x14ac:dyDescent="0.2">
      <c r="A908" s="318"/>
      <c r="B908" s="95" t="s">
        <v>6307</v>
      </c>
      <c r="C908" s="115" t="str">
        <f>Anexo_01!$Q119</f>
        <v/>
      </c>
      <c r="D908" s="102"/>
      <c r="E908" s="103"/>
      <c r="F908" s="103"/>
      <c r="G908" s="103"/>
      <c r="H908" s="104"/>
      <c r="I908" s="96" t="str">
        <f t="shared" si="99"/>
        <v/>
      </c>
      <c r="J908" s="109"/>
      <c r="K908" s="307"/>
    </row>
    <row r="909" spans="1:11" s="90" customFormat="1" ht="13.5" hidden="1" customHeight="1" x14ac:dyDescent="0.2">
      <c r="A909" s="318"/>
      <c r="B909" s="95" t="s">
        <v>6308</v>
      </c>
      <c r="C909" s="117"/>
      <c r="D909" s="102"/>
      <c r="E909" s="103"/>
      <c r="F909" s="103"/>
      <c r="G909" s="103"/>
      <c r="H909" s="104"/>
      <c r="I909" s="96" t="str">
        <f t="shared" si="99"/>
        <v/>
      </c>
      <c r="J909" s="109"/>
      <c r="K909" s="307"/>
    </row>
    <row r="910" spans="1:11" s="90" customFormat="1" ht="13.5" hidden="1" customHeight="1" x14ac:dyDescent="0.2">
      <c r="A910" s="318"/>
      <c r="B910" s="95" t="s">
        <v>6309</v>
      </c>
      <c r="C910" s="309"/>
      <c r="D910" s="102"/>
      <c r="E910" s="103"/>
      <c r="F910" s="103"/>
      <c r="G910" s="103"/>
      <c r="H910" s="104"/>
      <c r="I910" s="96" t="str">
        <f t="shared" si="99"/>
        <v/>
      </c>
      <c r="J910" s="109"/>
      <c r="K910" s="307"/>
    </row>
    <row r="911" spans="1:11" ht="13.5" hidden="1" customHeight="1" x14ac:dyDescent="0.3">
      <c r="A911" s="319"/>
      <c r="B911" s="97" t="s">
        <v>6313</v>
      </c>
      <c r="C911" s="310"/>
      <c r="D911" s="105"/>
      <c r="E911" s="106"/>
      <c r="F911" s="106"/>
      <c r="G911" s="106"/>
      <c r="H911" s="107"/>
      <c r="I911" s="98" t="str">
        <f t="shared" si="99"/>
        <v/>
      </c>
      <c r="J911" s="110"/>
      <c r="K911" s="308"/>
    </row>
    <row r="912" spans="1:11" s="90" customFormat="1" ht="13.5" hidden="1" customHeight="1" x14ac:dyDescent="0.2">
      <c r="A912" s="317">
        <v>101</v>
      </c>
      <c r="B912" s="93" t="s">
        <v>6303</v>
      </c>
      <c r="C912" s="119">
        <f>Anexo_01!$I120</f>
        <v>0</v>
      </c>
      <c r="D912" s="99"/>
      <c r="E912" s="100"/>
      <c r="F912" s="100"/>
      <c r="G912" s="100"/>
      <c r="H912" s="101"/>
      <c r="I912" s="94" t="str">
        <f>IF(SUM(D912:H912)=0,"",SUM(D912:H912))</f>
        <v/>
      </c>
      <c r="J912" s="108"/>
      <c r="K912" s="306">
        <f>SUM(I912:I920)</f>
        <v>0</v>
      </c>
    </row>
    <row r="913" spans="1:11" s="90" customFormat="1" ht="13.5" hidden="1" customHeight="1" x14ac:dyDescent="0.2">
      <c r="A913" s="318"/>
      <c r="B913" s="95" t="s">
        <v>6304</v>
      </c>
      <c r="C913" s="115" t="str">
        <f>Anexo_01!$D120</f>
        <v/>
      </c>
      <c r="D913" s="102"/>
      <c r="E913" s="103"/>
      <c r="F913" s="103"/>
      <c r="G913" s="103"/>
      <c r="H913" s="104"/>
      <c r="I913" s="96" t="str">
        <f>IF(SUM(D913:H913)=0,"",SUM(D913:H913))</f>
        <v/>
      </c>
      <c r="J913" s="109"/>
      <c r="K913" s="307"/>
    </row>
    <row r="914" spans="1:11" s="90" customFormat="1" ht="13.5" hidden="1" customHeight="1" x14ac:dyDescent="0.2">
      <c r="A914" s="318"/>
      <c r="B914" s="95" t="s">
        <v>6310</v>
      </c>
      <c r="C914" s="115" t="str">
        <f>Anexo_01!$B120</f>
        <v/>
      </c>
      <c r="D914" s="102"/>
      <c r="E914" s="103"/>
      <c r="F914" s="103"/>
      <c r="G914" s="103"/>
      <c r="H914" s="104"/>
      <c r="I914" s="96" t="str">
        <f t="shared" ref="I914:I920" si="100">IF(SUM(D914:H914)=0,"",SUM(D914:H914))</f>
        <v/>
      </c>
      <c r="J914" s="109"/>
      <c r="K914" s="307"/>
    </row>
    <row r="915" spans="1:11" s="90" customFormat="1" ht="13.5" hidden="1" customHeight="1" x14ac:dyDescent="0.2">
      <c r="A915" s="318"/>
      <c r="B915" s="95" t="s">
        <v>6305</v>
      </c>
      <c r="C915" s="115" t="str">
        <f>CONCATENATE("10",Anexo_01!$P120)</f>
        <v>10</v>
      </c>
      <c r="D915" s="102"/>
      <c r="E915" s="103"/>
      <c r="F915" s="103"/>
      <c r="G915" s="103"/>
      <c r="H915" s="104"/>
      <c r="I915" s="96" t="str">
        <f t="shared" si="100"/>
        <v/>
      </c>
      <c r="J915" s="109"/>
      <c r="K915" s="307"/>
    </row>
    <row r="916" spans="1:11" s="90" customFormat="1" ht="13.5" hidden="1" customHeight="1" x14ac:dyDescent="0.2">
      <c r="A916" s="318"/>
      <c r="B916" s="95" t="s">
        <v>6306</v>
      </c>
      <c r="C916" s="116">
        <f>Anexo_01!$F120</f>
        <v>0</v>
      </c>
      <c r="D916" s="102"/>
      <c r="E916" s="103"/>
      <c r="F916" s="103"/>
      <c r="G916" s="103"/>
      <c r="H916" s="104"/>
      <c r="I916" s="96" t="str">
        <f t="shared" si="100"/>
        <v/>
      </c>
      <c r="J916" s="109"/>
      <c r="K916" s="307"/>
    </row>
    <row r="917" spans="1:11" s="90" customFormat="1" ht="13.5" hidden="1" customHeight="1" x14ac:dyDescent="0.2">
      <c r="A917" s="318"/>
      <c r="B917" s="95" t="s">
        <v>6307</v>
      </c>
      <c r="C917" s="115" t="str">
        <f>Anexo_01!$Q120</f>
        <v/>
      </c>
      <c r="D917" s="102"/>
      <c r="E917" s="103"/>
      <c r="F917" s="103"/>
      <c r="G917" s="103"/>
      <c r="H917" s="104"/>
      <c r="I917" s="96" t="str">
        <f t="shared" si="100"/>
        <v/>
      </c>
      <c r="J917" s="109"/>
      <c r="K917" s="307"/>
    </row>
    <row r="918" spans="1:11" s="90" customFormat="1" ht="13.5" hidden="1" customHeight="1" x14ac:dyDescent="0.2">
      <c r="A918" s="318"/>
      <c r="B918" s="95" t="s">
        <v>6308</v>
      </c>
      <c r="C918" s="117"/>
      <c r="D918" s="102"/>
      <c r="E918" s="103"/>
      <c r="F918" s="103"/>
      <c r="G918" s="103"/>
      <c r="H918" s="104"/>
      <c r="I918" s="96" t="str">
        <f t="shared" si="100"/>
        <v/>
      </c>
      <c r="J918" s="109"/>
      <c r="K918" s="307"/>
    </row>
    <row r="919" spans="1:11" s="90" customFormat="1" ht="13.5" hidden="1" customHeight="1" x14ac:dyDescent="0.2">
      <c r="A919" s="318"/>
      <c r="B919" s="95" t="s">
        <v>6309</v>
      </c>
      <c r="C919" s="309"/>
      <c r="D919" s="102"/>
      <c r="E919" s="103"/>
      <c r="F919" s="103"/>
      <c r="G919" s="103"/>
      <c r="H919" s="104"/>
      <c r="I919" s="96" t="str">
        <f t="shared" si="100"/>
        <v/>
      </c>
      <c r="J919" s="109"/>
      <c r="K919" s="307"/>
    </row>
    <row r="920" spans="1:11" ht="13.5" hidden="1" customHeight="1" x14ac:dyDescent="0.3">
      <c r="A920" s="319"/>
      <c r="B920" s="97" t="s">
        <v>6313</v>
      </c>
      <c r="C920" s="310"/>
      <c r="D920" s="105"/>
      <c r="E920" s="106"/>
      <c r="F920" s="106"/>
      <c r="G920" s="106"/>
      <c r="H920" s="107"/>
      <c r="I920" s="98" t="str">
        <f t="shared" si="100"/>
        <v/>
      </c>
      <c r="J920" s="110"/>
      <c r="K920" s="308"/>
    </row>
    <row r="921" spans="1:11" s="90" customFormat="1" ht="13.5" hidden="1" customHeight="1" x14ac:dyDescent="0.2">
      <c r="A921" s="317">
        <v>102</v>
      </c>
      <c r="B921" s="93" t="s">
        <v>6303</v>
      </c>
      <c r="C921" s="119">
        <f>Anexo_01!$I121</f>
        <v>0</v>
      </c>
      <c r="D921" s="99"/>
      <c r="E921" s="100"/>
      <c r="F921" s="100"/>
      <c r="G921" s="100"/>
      <c r="H921" s="101"/>
      <c r="I921" s="94" t="str">
        <f>IF(SUM(D921:H921)=0,"",SUM(D921:H921))</f>
        <v/>
      </c>
      <c r="J921" s="108"/>
      <c r="K921" s="306">
        <f>SUM(I921:I929)</f>
        <v>0</v>
      </c>
    </row>
    <row r="922" spans="1:11" s="90" customFormat="1" ht="13.5" hidden="1" customHeight="1" x14ac:dyDescent="0.2">
      <c r="A922" s="318"/>
      <c r="B922" s="95" t="s">
        <v>6304</v>
      </c>
      <c r="C922" s="115" t="str">
        <f>Anexo_01!$D121</f>
        <v/>
      </c>
      <c r="D922" s="102"/>
      <c r="E922" s="103"/>
      <c r="F922" s="103"/>
      <c r="G922" s="103"/>
      <c r="H922" s="104"/>
      <c r="I922" s="96" t="str">
        <f>IF(SUM(D922:H922)=0,"",SUM(D922:H922))</f>
        <v/>
      </c>
      <c r="J922" s="109"/>
      <c r="K922" s="307"/>
    </row>
    <row r="923" spans="1:11" s="90" customFormat="1" ht="13.5" hidden="1" customHeight="1" x14ac:dyDescent="0.2">
      <c r="A923" s="318"/>
      <c r="B923" s="95" t="s">
        <v>6310</v>
      </c>
      <c r="C923" s="115" t="str">
        <f>Anexo_01!$B121</f>
        <v/>
      </c>
      <c r="D923" s="102"/>
      <c r="E923" s="103"/>
      <c r="F923" s="103"/>
      <c r="G923" s="103"/>
      <c r="H923" s="104"/>
      <c r="I923" s="96" t="str">
        <f t="shared" ref="I923:I929" si="101">IF(SUM(D923:H923)=0,"",SUM(D923:H923))</f>
        <v/>
      </c>
      <c r="J923" s="109"/>
      <c r="K923" s="307"/>
    </row>
    <row r="924" spans="1:11" s="90" customFormat="1" ht="13.5" hidden="1" customHeight="1" x14ac:dyDescent="0.2">
      <c r="A924" s="318"/>
      <c r="B924" s="95" t="s">
        <v>6305</v>
      </c>
      <c r="C924" s="115" t="str">
        <f>CONCATENATE("10",Anexo_01!$P121)</f>
        <v>10</v>
      </c>
      <c r="D924" s="102"/>
      <c r="E924" s="103"/>
      <c r="F924" s="103"/>
      <c r="G924" s="103"/>
      <c r="H924" s="104"/>
      <c r="I924" s="96" t="str">
        <f t="shared" si="101"/>
        <v/>
      </c>
      <c r="J924" s="109"/>
      <c r="K924" s="307"/>
    </row>
    <row r="925" spans="1:11" s="90" customFormat="1" ht="13.5" hidden="1" customHeight="1" x14ac:dyDescent="0.2">
      <c r="A925" s="318"/>
      <c r="B925" s="95" t="s">
        <v>6306</v>
      </c>
      <c r="C925" s="116">
        <f>Anexo_01!$F121</f>
        <v>0</v>
      </c>
      <c r="D925" s="102"/>
      <c r="E925" s="103"/>
      <c r="F925" s="103"/>
      <c r="G925" s="103"/>
      <c r="H925" s="104"/>
      <c r="I925" s="96" t="str">
        <f t="shared" si="101"/>
        <v/>
      </c>
      <c r="J925" s="109"/>
      <c r="K925" s="307"/>
    </row>
    <row r="926" spans="1:11" s="90" customFormat="1" ht="13.5" hidden="1" customHeight="1" x14ac:dyDescent="0.2">
      <c r="A926" s="318"/>
      <c r="B926" s="95" t="s">
        <v>6307</v>
      </c>
      <c r="C926" s="115" t="str">
        <f>Anexo_01!$Q121</f>
        <v/>
      </c>
      <c r="D926" s="102"/>
      <c r="E926" s="103"/>
      <c r="F926" s="103"/>
      <c r="G926" s="103"/>
      <c r="H926" s="104"/>
      <c r="I926" s="96" t="str">
        <f t="shared" si="101"/>
        <v/>
      </c>
      <c r="J926" s="109"/>
      <c r="K926" s="307"/>
    </row>
    <row r="927" spans="1:11" s="90" customFormat="1" ht="13.5" hidden="1" customHeight="1" x14ac:dyDescent="0.2">
      <c r="A927" s="318"/>
      <c r="B927" s="95" t="s">
        <v>6308</v>
      </c>
      <c r="C927" s="117"/>
      <c r="D927" s="102"/>
      <c r="E927" s="103"/>
      <c r="F927" s="103"/>
      <c r="G927" s="103"/>
      <c r="H927" s="104"/>
      <c r="I927" s="96" t="str">
        <f t="shared" si="101"/>
        <v/>
      </c>
      <c r="J927" s="109"/>
      <c r="K927" s="307"/>
    </row>
    <row r="928" spans="1:11" s="90" customFormat="1" ht="13.5" hidden="1" customHeight="1" x14ac:dyDescent="0.2">
      <c r="A928" s="318"/>
      <c r="B928" s="95" t="s">
        <v>6309</v>
      </c>
      <c r="C928" s="309"/>
      <c r="D928" s="102"/>
      <c r="E928" s="103"/>
      <c r="F928" s="103"/>
      <c r="G928" s="103"/>
      <c r="H928" s="104"/>
      <c r="I928" s="96" t="str">
        <f t="shared" si="101"/>
        <v/>
      </c>
      <c r="J928" s="109"/>
      <c r="K928" s="307"/>
    </row>
    <row r="929" spans="1:11" ht="13.5" hidden="1" customHeight="1" x14ac:dyDescent="0.3">
      <c r="A929" s="319"/>
      <c r="B929" s="97" t="s">
        <v>6313</v>
      </c>
      <c r="C929" s="310"/>
      <c r="D929" s="105"/>
      <c r="E929" s="106"/>
      <c r="F929" s="106"/>
      <c r="G929" s="106"/>
      <c r="H929" s="107"/>
      <c r="I929" s="98" t="str">
        <f t="shared" si="101"/>
        <v/>
      </c>
      <c r="J929" s="110"/>
      <c r="K929" s="308"/>
    </row>
    <row r="930" spans="1:11" s="90" customFormat="1" ht="13.5" hidden="1" customHeight="1" x14ac:dyDescent="0.2">
      <c r="A930" s="317">
        <v>103</v>
      </c>
      <c r="B930" s="93" t="s">
        <v>6303</v>
      </c>
      <c r="C930" s="119">
        <f>Anexo_01!$I122</f>
        <v>0</v>
      </c>
      <c r="D930" s="99"/>
      <c r="E930" s="100"/>
      <c r="F930" s="100"/>
      <c r="G930" s="100"/>
      <c r="H930" s="101"/>
      <c r="I930" s="94" t="str">
        <f>IF(SUM(D930:H930)=0,"",SUM(D930:H930))</f>
        <v/>
      </c>
      <c r="J930" s="108"/>
      <c r="K930" s="306">
        <f>SUM(I930:I938)</f>
        <v>0</v>
      </c>
    </row>
    <row r="931" spans="1:11" s="90" customFormat="1" ht="13.5" hidden="1" customHeight="1" x14ac:dyDescent="0.2">
      <c r="A931" s="318"/>
      <c r="B931" s="95" t="s">
        <v>6304</v>
      </c>
      <c r="C931" s="115" t="str">
        <f>Anexo_01!$D122</f>
        <v/>
      </c>
      <c r="D931" s="102"/>
      <c r="E931" s="103"/>
      <c r="F931" s="103"/>
      <c r="G931" s="103"/>
      <c r="H931" s="104"/>
      <c r="I931" s="96" t="str">
        <f>IF(SUM(D931:H931)=0,"",SUM(D931:H931))</f>
        <v/>
      </c>
      <c r="J931" s="109"/>
      <c r="K931" s="307"/>
    </row>
    <row r="932" spans="1:11" s="90" customFormat="1" ht="13.5" hidden="1" customHeight="1" x14ac:dyDescent="0.2">
      <c r="A932" s="318"/>
      <c r="B932" s="95" t="s">
        <v>6310</v>
      </c>
      <c r="C932" s="115" t="str">
        <f>Anexo_01!$B122</f>
        <v/>
      </c>
      <c r="D932" s="102"/>
      <c r="E932" s="103"/>
      <c r="F932" s="103"/>
      <c r="G932" s="103"/>
      <c r="H932" s="104"/>
      <c r="I932" s="96" t="str">
        <f t="shared" ref="I932:I938" si="102">IF(SUM(D932:H932)=0,"",SUM(D932:H932))</f>
        <v/>
      </c>
      <c r="J932" s="109"/>
      <c r="K932" s="307"/>
    </row>
    <row r="933" spans="1:11" s="90" customFormat="1" ht="13.5" hidden="1" customHeight="1" x14ac:dyDescent="0.2">
      <c r="A933" s="318"/>
      <c r="B933" s="95" t="s">
        <v>6305</v>
      </c>
      <c r="C933" s="115" t="str">
        <f>CONCATENATE("10",Anexo_01!$P122)</f>
        <v>10</v>
      </c>
      <c r="D933" s="102"/>
      <c r="E933" s="103"/>
      <c r="F933" s="103"/>
      <c r="G933" s="103"/>
      <c r="H933" s="104"/>
      <c r="I933" s="96" t="str">
        <f t="shared" si="102"/>
        <v/>
      </c>
      <c r="J933" s="109"/>
      <c r="K933" s="307"/>
    </row>
    <row r="934" spans="1:11" s="90" customFormat="1" ht="13.5" hidden="1" customHeight="1" x14ac:dyDescent="0.2">
      <c r="A934" s="318"/>
      <c r="B934" s="95" t="s">
        <v>6306</v>
      </c>
      <c r="C934" s="116">
        <f>Anexo_01!$F122</f>
        <v>0</v>
      </c>
      <c r="D934" s="102"/>
      <c r="E934" s="103"/>
      <c r="F934" s="103"/>
      <c r="G934" s="103"/>
      <c r="H934" s="104"/>
      <c r="I934" s="96" t="str">
        <f t="shared" si="102"/>
        <v/>
      </c>
      <c r="J934" s="109"/>
      <c r="K934" s="307"/>
    </row>
    <row r="935" spans="1:11" s="90" customFormat="1" ht="13.5" hidden="1" customHeight="1" x14ac:dyDescent="0.2">
      <c r="A935" s="318"/>
      <c r="B935" s="95" t="s">
        <v>6307</v>
      </c>
      <c r="C935" s="115" t="str">
        <f>Anexo_01!$Q122</f>
        <v/>
      </c>
      <c r="D935" s="102"/>
      <c r="E935" s="103"/>
      <c r="F935" s="103"/>
      <c r="G935" s="103"/>
      <c r="H935" s="104"/>
      <c r="I935" s="96" t="str">
        <f t="shared" si="102"/>
        <v/>
      </c>
      <c r="J935" s="109"/>
      <c r="K935" s="307"/>
    </row>
    <row r="936" spans="1:11" s="90" customFormat="1" ht="13.5" hidden="1" customHeight="1" x14ac:dyDescent="0.2">
      <c r="A936" s="318"/>
      <c r="B936" s="95" t="s">
        <v>6308</v>
      </c>
      <c r="C936" s="117"/>
      <c r="D936" s="102"/>
      <c r="E936" s="103"/>
      <c r="F936" s="103"/>
      <c r="G936" s="103"/>
      <c r="H936" s="104"/>
      <c r="I936" s="96" t="str">
        <f t="shared" si="102"/>
        <v/>
      </c>
      <c r="J936" s="109"/>
      <c r="K936" s="307"/>
    </row>
    <row r="937" spans="1:11" s="90" customFormat="1" ht="13.5" hidden="1" customHeight="1" x14ac:dyDescent="0.2">
      <c r="A937" s="318"/>
      <c r="B937" s="95" t="s">
        <v>6309</v>
      </c>
      <c r="C937" s="309"/>
      <c r="D937" s="102"/>
      <c r="E937" s="103"/>
      <c r="F937" s="103"/>
      <c r="G937" s="103"/>
      <c r="H937" s="104"/>
      <c r="I937" s="96" t="str">
        <f t="shared" si="102"/>
        <v/>
      </c>
      <c r="J937" s="109"/>
      <c r="K937" s="307"/>
    </row>
    <row r="938" spans="1:11" ht="13.5" hidden="1" customHeight="1" x14ac:dyDescent="0.3">
      <c r="A938" s="319"/>
      <c r="B938" s="97" t="s">
        <v>6313</v>
      </c>
      <c r="C938" s="310"/>
      <c r="D938" s="105"/>
      <c r="E938" s="106"/>
      <c r="F938" s="106"/>
      <c r="G938" s="106"/>
      <c r="H938" s="107"/>
      <c r="I938" s="98" t="str">
        <f t="shared" si="102"/>
        <v/>
      </c>
      <c r="J938" s="110"/>
      <c r="K938" s="308"/>
    </row>
    <row r="939" spans="1:11" s="90" customFormat="1" ht="13.5" hidden="1" customHeight="1" x14ac:dyDescent="0.2">
      <c r="A939" s="317">
        <v>104</v>
      </c>
      <c r="B939" s="93" t="s">
        <v>6303</v>
      </c>
      <c r="C939" s="119">
        <f>Anexo_01!$I123</f>
        <v>0</v>
      </c>
      <c r="D939" s="99"/>
      <c r="E939" s="100"/>
      <c r="F939" s="100"/>
      <c r="G939" s="100"/>
      <c r="H939" s="101"/>
      <c r="I939" s="94" t="str">
        <f>IF(SUM(D939:H939)=0,"",SUM(D939:H939))</f>
        <v/>
      </c>
      <c r="J939" s="108"/>
      <c r="K939" s="306">
        <f>SUM(I939:I947)</f>
        <v>0</v>
      </c>
    </row>
    <row r="940" spans="1:11" s="90" customFormat="1" ht="13.5" hidden="1" customHeight="1" x14ac:dyDescent="0.2">
      <c r="A940" s="318"/>
      <c r="B940" s="95" t="s">
        <v>6304</v>
      </c>
      <c r="C940" s="115" t="str">
        <f>Anexo_01!$D123</f>
        <v/>
      </c>
      <c r="D940" s="102"/>
      <c r="E940" s="103"/>
      <c r="F940" s="103"/>
      <c r="G940" s="103"/>
      <c r="H940" s="104"/>
      <c r="I940" s="96" t="str">
        <f>IF(SUM(D940:H940)=0,"",SUM(D940:H940))</f>
        <v/>
      </c>
      <c r="J940" s="109"/>
      <c r="K940" s="307"/>
    </row>
    <row r="941" spans="1:11" s="90" customFormat="1" ht="13.5" hidden="1" customHeight="1" x14ac:dyDescent="0.2">
      <c r="A941" s="318"/>
      <c r="B941" s="95" t="s">
        <v>6310</v>
      </c>
      <c r="C941" s="115" t="str">
        <f>Anexo_01!$B123</f>
        <v/>
      </c>
      <c r="D941" s="102"/>
      <c r="E941" s="103"/>
      <c r="F941" s="103"/>
      <c r="G941" s="103"/>
      <c r="H941" s="104"/>
      <c r="I941" s="96" t="str">
        <f t="shared" ref="I941:I947" si="103">IF(SUM(D941:H941)=0,"",SUM(D941:H941))</f>
        <v/>
      </c>
      <c r="J941" s="109"/>
      <c r="K941" s="307"/>
    </row>
    <row r="942" spans="1:11" s="90" customFormat="1" ht="13.5" hidden="1" customHeight="1" x14ac:dyDescent="0.2">
      <c r="A942" s="318"/>
      <c r="B942" s="95" t="s">
        <v>6305</v>
      </c>
      <c r="C942" s="115" t="str">
        <f>CONCATENATE("10",Anexo_01!$P123)</f>
        <v>10</v>
      </c>
      <c r="D942" s="102"/>
      <c r="E942" s="103"/>
      <c r="F942" s="103"/>
      <c r="G942" s="103"/>
      <c r="H942" s="104"/>
      <c r="I942" s="96" t="str">
        <f t="shared" si="103"/>
        <v/>
      </c>
      <c r="J942" s="109"/>
      <c r="K942" s="307"/>
    </row>
    <row r="943" spans="1:11" s="90" customFormat="1" ht="13.5" hidden="1" customHeight="1" x14ac:dyDescent="0.2">
      <c r="A943" s="318"/>
      <c r="B943" s="95" t="s">
        <v>6306</v>
      </c>
      <c r="C943" s="116">
        <f>Anexo_01!$F123</f>
        <v>0</v>
      </c>
      <c r="D943" s="102"/>
      <c r="E943" s="103"/>
      <c r="F943" s="103"/>
      <c r="G943" s="103"/>
      <c r="H943" s="104"/>
      <c r="I943" s="96" t="str">
        <f t="shared" si="103"/>
        <v/>
      </c>
      <c r="J943" s="109"/>
      <c r="K943" s="307"/>
    </row>
    <row r="944" spans="1:11" s="90" customFormat="1" ht="13.5" hidden="1" customHeight="1" x14ac:dyDescent="0.2">
      <c r="A944" s="318"/>
      <c r="B944" s="95" t="s">
        <v>6307</v>
      </c>
      <c r="C944" s="115" t="str">
        <f>Anexo_01!$Q123</f>
        <v/>
      </c>
      <c r="D944" s="102"/>
      <c r="E944" s="103"/>
      <c r="F944" s="103"/>
      <c r="G944" s="103"/>
      <c r="H944" s="104"/>
      <c r="I944" s="96" t="str">
        <f t="shared" si="103"/>
        <v/>
      </c>
      <c r="J944" s="109"/>
      <c r="K944" s="307"/>
    </row>
    <row r="945" spans="1:11" s="90" customFormat="1" ht="13.5" hidden="1" customHeight="1" x14ac:dyDescent="0.2">
      <c r="A945" s="318"/>
      <c r="B945" s="95" t="s">
        <v>6308</v>
      </c>
      <c r="C945" s="117"/>
      <c r="D945" s="102"/>
      <c r="E945" s="103"/>
      <c r="F945" s="103"/>
      <c r="G945" s="103"/>
      <c r="H945" s="104"/>
      <c r="I945" s="96" t="str">
        <f t="shared" si="103"/>
        <v/>
      </c>
      <c r="J945" s="109"/>
      <c r="K945" s="307"/>
    </row>
    <row r="946" spans="1:11" s="90" customFormat="1" ht="13.5" hidden="1" customHeight="1" x14ac:dyDescent="0.2">
      <c r="A946" s="318"/>
      <c r="B946" s="95" t="s">
        <v>6309</v>
      </c>
      <c r="C946" s="309"/>
      <c r="D946" s="102"/>
      <c r="E946" s="103"/>
      <c r="F946" s="103"/>
      <c r="G946" s="103"/>
      <c r="H946" s="104"/>
      <c r="I946" s="96" t="str">
        <f t="shared" si="103"/>
        <v/>
      </c>
      <c r="J946" s="109"/>
      <c r="K946" s="307"/>
    </row>
    <row r="947" spans="1:11" ht="13.5" hidden="1" customHeight="1" x14ac:dyDescent="0.3">
      <c r="A947" s="319"/>
      <c r="B947" s="97" t="s">
        <v>6313</v>
      </c>
      <c r="C947" s="310"/>
      <c r="D947" s="105"/>
      <c r="E947" s="106"/>
      <c r="F947" s="106"/>
      <c r="G947" s="106"/>
      <c r="H947" s="107"/>
      <c r="I947" s="98" t="str">
        <f t="shared" si="103"/>
        <v/>
      </c>
      <c r="J947" s="110"/>
      <c r="K947" s="308"/>
    </row>
    <row r="948" spans="1:11" s="90" customFormat="1" ht="13.5" hidden="1" customHeight="1" x14ac:dyDescent="0.2">
      <c r="A948" s="317">
        <v>105</v>
      </c>
      <c r="B948" s="93" t="s">
        <v>6303</v>
      </c>
      <c r="C948" s="119">
        <f>Anexo_01!$I124</f>
        <v>0</v>
      </c>
      <c r="D948" s="99"/>
      <c r="E948" s="100"/>
      <c r="F948" s="100"/>
      <c r="G948" s="100"/>
      <c r="H948" s="101"/>
      <c r="I948" s="94" t="str">
        <f>IF(SUM(D948:H948)=0,"",SUM(D948:H948))</f>
        <v/>
      </c>
      <c r="J948" s="108"/>
      <c r="K948" s="306">
        <f>SUM(I948:I956)</f>
        <v>0</v>
      </c>
    </row>
    <row r="949" spans="1:11" s="90" customFormat="1" ht="13.5" hidden="1" customHeight="1" x14ac:dyDescent="0.2">
      <c r="A949" s="318"/>
      <c r="B949" s="95" t="s">
        <v>6304</v>
      </c>
      <c r="C949" s="115" t="str">
        <f>Anexo_01!$D124</f>
        <v/>
      </c>
      <c r="D949" s="102"/>
      <c r="E949" s="103"/>
      <c r="F949" s="103"/>
      <c r="G949" s="103"/>
      <c r="H949" s="104"/>
      <c r="I949" s="96" t="str">
        <f>IF(SUM(D949:H949)=0,"",SUM(D949:H949))</f>
        <v/>
      </c>
      <c r="J949" s="109"/>
      <c r="K949" s="307"/>
    </row>
    <row r="950" spans="1:11" s="90" customFormat="1" ht="13.5" hidden="1" customHeight="1" x14ac:dyDescent="0.2">
      <c r="A950" s="318"/>
      <c r="B950" s="95" t="s">
        <v>6310</v>
      </c>
      <c r="C950" s="115" t="str">
        <f>Anexo_01!$B124</f>
        <v/>
      </c>
      <c r="D950" s="102"/>
      <c r="E950" s="103"/>
      <c r="F950" s="103"/>
      <c r="G950" s="103"/>
      <c r="H950" s="104"/>
      <c r="I950" s="96" t="str">
        <f t="shared" ref="I950:I956" si="104">IF(SUM(D950:H950)=0,"",SUM(D950:H950))</f>
        <v/>
      </c>
      <c r="J950" s="109"/>
      <c r="K950" s="307"/>
    </row>
    <row r="951" spans="1:11" s="90" customFormat="1" ht="13.5" hidden="1" customHeight="1" x14ac:dyDescent="0.2">
      <c r="A951" s="318"/>
      <c r="B951" s="95" t="s">
        <v>6305</v>
      </c>
      <c r="C951" s="115" t="str">
        <f>CONCATENATE("10",Anexo_01!$P124)</f>
        <v>10</v>
      </c>
      <c r="D951" s="102"/>
      <c r="E951" s="103"/>
      <c r="F951" s="103"/>
      <c r="G951" s="103"/>
      <c r="H951" s="104"/>
      <c r="I951" s="96" t="str">
        <f t="shared" si="104"/>
        <v/>
      </c>
      <c r="J951" s="109"/>
      <c r="K951" s="307"/>
    </row>
    <row r="952" spans="1:11" s="90" customFormat="1" ht="13.5" hidden="1" customHeight="1" x14ac:dyDescent="0.2">
      <c r="A952" s="318"/>
      <c r="B952" s="95" t="s">
        <v>6306</v>
      </c>
      <c r="C952" s="116">
        <f>Anexo_01!$F124</f>
        <v>0</v>
      </c>
      <c r="D952" s="102"/>
      <c r="E952" s="103"/>
      <c r="F952" s="103"/>
      <c r="G952" s="103"/>
      <c r="H952" s="104"/>
      <c r="I952" s="96" t="str">
        <f t="shared" si="104"/>
        <v/>
      </c>
      <c r="J952" s="109"/>
      <c r="K952" s="307"/>
    </row>
    <row r="953" spans="1:11" s="90" customFormat="1" ht="13.5" hidden="1" customHeight="1" x14ac:dyDescent="0.2">
      <c r="A953" s="318"/>
      <c r="B953" s="95" t="s">
        <v>6307</v>
      </c>
      <c r="C953" s="115" t="str">
        <f>Anexo_01!$Q124</f>
        <v/>
      </c>
      <c r="D953" s="102"/>
      <c r="E953" s="103"/>
      <c r="F953" s="103"/>
      <c r="G953" s="103"/>
      <c r="H953" s="104"/>
      <c r="I953" s="96" t="str">
        <f t="shared" si="104"/>
        <v/>
      </c>
      <c r="J953" s="109"/>
      <c r="K953" s="307"/>
    </row>
    <row r="954" spans="1:11" s="90" customFormat="1" ht="13.5" hidden="1" customHeight="1" x14ac:dyDescent="0.2">
      <c r="A954" s="318"/>
      <c r="B954" s="95" t="s">
        <v>6308</v>
      </c>
      <c r="C954" s="117"/>
      <c r="D954" s="102"/>
      <c r="E954" s="103"/>
      <c r="F954" s="103"/>
      <c r="G954" s="103"/>
      <c r="H954" s="104"/>
      <c r="I954" s="96" t="str">
        <f t="shared" si="104"/>
        <v/>
      </c>
      <c r="J954" s="109"/>
      <c r="K954" s="307"/>
    </row>
    <row r="955" spans="1:11" s="90" customFormat="1" ht="13.5" hidden="1" customHeight="1" x14ac:dyDescent="0.2">
      <c r="A955" s="318"/>
      <c r="B955" s="95" t="s">
        <v>6309</v>
      </c>
      <c r="C955" s="309"/>
      <c r="D955" s="102"/>
      <c r="E955" s="103"/>
      <c r="F955" s="103"/>
      <c r="G955" s="103"/>
      <c r="H955" s="104"/>
      <c r="I955" s="96" t="str">
        <f t="shared" si="104"/>
        <v/>
      </c>
      <c r="J955" s="109"/>
      <c r="K955" s="307"/>
    </row>
    <row r="956" spans="1:11" ht="13.5" hidden="1" customHeight="1" x14ac:dyDescent="0.3">
      <c r="A956" s="319"/>
      <c r="B956" s="97" t="s">
        <v>6313</v>
      </c>
      <c r="C956" s="310"/>
      <c r="D956" s="105"/>
      <c r="E956" s="106"/>
      <c r="F956" s="106"/>
      <c r="G956" s="106"/>
      <c r="H956" s="107"/>
      <c r="I956" s="98" t="str">
        <f t="shared" si="104"/>
        <v/>
      </c>
      <c r="J956" s="110"/>
      <c r="K956" s="308"/>
    </row>
    <row r="957" spans="1:11" s="90" customFormat="1" ht="13.5" hidden="1" customHeight="1" x14ac:dyDescent="0.2">
      <c r="A957" s="317">
        <v>106</v>
      </c>
      <c r="B957" s="93" t="s">
        <v>6303</v>
      </c>
      <c r="C957" s="119">
        <f>Anexo_01!$I125</f>
        <v>0</v>
      </c>
      <c r="D957" s="99"/>
      <c r="E957" s="100"/>
      <c r="F957" s="100"/>
      <c r="G957" s="100"/>
      <c r="H957" s="101"/>
      <c r="I957" s="94" t="str">
        <f>IF(SUM(D957:H957)=0,"",SUM(D957:H957))</f>
        <v/>
      </c>
      <c r="J957" s="108"/>
      <c r="K957" s="306">
        <f>SUM(I957:I965)</f>
        <v>0</v>
      </c>
    </row>
    <row r="958" spans="1:11" s="90" customFormat="1" ht="13.5" hidden="1" customHeight="1" x14ac:dyDescent="0.2">
      <c r="A958" s="318"/>
      <c r="B958" s="95" t="s">
        <v>6304</v>
      </c>
      <c r="C958" s="115" t="str">
        <f>Anexo_01!$D125</f>
        <v/>
      </c>
      <c r="D958" s="102"/>
      <c r="E958" s="103"/>
      <c r="F958" s="103"/>
      <c r="G958" s="103"/>
      <c r="H958" s="104"/>
      <c r="I958" s="96" t="str">
        <f>IF(SUM(D958:H958)=0,"",SUM(D958:H958))</f>
        <v/>
      </c>
      <c r="J958" s="109"/>
      <c r="K958" s="307"/>
    </row>
    <row r="959" spans="1:11" s="90" customFormat="1" ht="13.5" hidden="1" customHeight="1" x14ac:dyDescent="0.2">
      <c r="A959" s="318"/>
      <c r="B959" s="95" t="s">
        <v>6310</v>
      </c>
      <c r="C959" s="115" t="str">
        <f>Anexo_01!$B125</f>
        <v/>
      </c>
      <c r="D959" s="102"/>
      <c r="E959" s="103"/>
      <c r="F959" s="103"/>
      <c r="G959" s="103"/>
      <c r="H959" s="104"/>
      <c r="I959" s="96" t="str">
        <f t="shared" ref="I959:I965" si="105">IF(SUM(D959:H959)=0,"",SUM(D959:H959))</f>
        <v/>
      </c>
      <c r="J959" s="109"/>
      <c r="K959" s="307"/>
    </row>
    <row r="960" spans="1:11" s="90" customFormat="1" ht="13.5" hidden="1" customHeight="1" x14ac:dyDescent="0.2">
      <c r="A960" s="318"/>
      <c r="B960" s="95" t="s">
        <v>6305</v>
      </c>
      <c r="C960" s="115" t="str">
        <f>CONCATENATE("10",Anexo_01!$P125)</f>
        <v>10</v>
      </c>
      <c r="D960" s="102"/>
      <c r="E960" s="103"/>
      <c r="F960" s="103"/>
      <c r="G960" s="103"/>
      <c r="H960" s="104"/>
      <c r="I960" s="96" t="str">
        <f t="shared" si="105"/>
        <v/>
      </c>
      <c r="J960" s="109"/>
      <c r="K960" s="307"/>
    </row>
    <row r="961" spans="1:11" s="90" customFormat="1" ht="13.5" hidden="1" customHeight="1" x14ac:dyDescent="0.2">
      <c r="A961" s="318"/>
      <c r="B961" s="95" t="s">
        <v>6306</v>
      </c>
      <c r="C961" s="116">
        <f>Anexo_01!$F125</f>
        <v>0</v>
      </c>
      <c r="D961" s="102"/>
      <c r="E961" s="103"/>
      <c r="F961" s="103"/>
      <c r="G961" s="103"/>
      <c r="H961" s="104"/>
      <c r="I961" s="96" t="str">
        <f t="shared" si="105"/>
        <v/>
      </c>
      <c r="J961" s="109"/>
      <c r="K961" s="307"/>
    </row>
    <row r="962" spans="1:11" s="90" customFormat="1" ht="13.5" hidden="1" customHeight="1" x14ac:dyDescent="0.2">
      <c r="A962" s="318"/>
      <c r="B962" s="95" t="s">
        <v>6307</v>
      </c>
      <c r="C962" s="115" t="str">
        <f>Anexo_01!$Q125</f>
        <v/>
      </c>
      <c r="D962" s="102"/>
      <c r="E962" s="103"/>
      <c r="F962" s="103"/>
      <c r="G962" s="103"/>
      <c r="H962" s="104"/>
      <c r="I962" s="96" t="str">
        <f t="shared" si="105"/>
        <v/>
      </c>
      <c r="J962" s="109"/>
      <c r="K962" s="307"/>
    </row>
    <row r="963" spans="1:11" s="90" customFormat="1" ht="13.5" hidden="1" customHeight="1" x14ac:dyDescent="0.2">
      <c r="A963" s="318"/>
      <c r="B963" s="95" t="s">
        <v>6308</v>
      </c>
      <c r="C963" s="117"/>
      <c r="D963" s="102"/>
      <c r="E963" s="103"/>
      <c r="F963" s="103"/>
      <c r="G963" s="103"/>
      <c r="H963" s="104"/>
      <c r="I963" s="96" t="str">
        <f t="shared" si="105"/>
        <v/>
      </c>
      <c r="J963" s="109"/>
      <c r="K963" s="307"/>
    </row>
    <row r="964" spans="1:11" s="90" customFormat="1" ht="13.5" hidden="1" customHeight="1" x14ac:dyDescent="0.2">
      <c r="A964" s="318"/>
      <c r="B964" s="95" t="s">
        <v>6309</v>
      </c>
      <c r="C964" s="309"/>
      <c r="D964" s="102"/>
      <c r="E964" s="103"/>
      <c r="F964" s="103"/>
      <c r="G964" s="103"/>
      <c r="H964" s="104"/>
      <c r="I964" s="96" t="str">
        <f t="shared" si="105"/>
        <v/>
      </c>
      <c r="J964" s="109"/>
      <c r="K964" s="307"/>
    </row>
    <row r="965" spans="1:11" ht="13.5" hidden="1" customHeight="1" x14ac:dyDescent="0.3">
      <c r="A965" s="319"/>
      <c r="B965" s="97" t="s">
        <v>6313</v>
      </c>
      <c r="C965" s="310"/>
      <c r="D965" s="105"/>
      <c r="E965" s="106"/>
      <c r="F965" s="106"/>
      <c r="G965" s="106"/>
      <c r="H965" s="107"/>
      <c r="I965" s="98" t="str">
        <f t="shared" si="105"/>
        <v/>
      </c>
      <c r="J965" s="110"/>
      <c r="K965" s="308"/>
    </row>
    <row r="966" spans="1:11" s="90" customFormat="1" ht="13.5" hidden="1" customHeight="1" x14ac:dyDescent="0.2">
      <c r="A966" s="317">
        <v>107</v>
      </c>
      <c r="B966" s="93" t="s">
        <v>6303</v>
      </c>
      <c r="C966" s="119">
        <f>Anexo_01!$I126</f>
        <v>0</v>
      </c>
      <c r="D966" s="99"/>
      <c r="E966" s="100"/>
      <c r="F966" s="100"/>
      <c r="G966" s="100"/>
      <c r="H966" s="101"/>
      <c r="I966" s="94" t="str">
        <f>IF(SUM(D966:H966)=0,"",SUM(D966:H966))</f>
        <v/>
      </c>
      <c r="J966" s="108"/>
      <c r="K966" s="306">
        <f>SUM(I966:I974)</f>
        <v>0</v>
      </c>
    </row>
    <row r="967" spans="1:11" s="90" customFormat="1" ht="13.5" hidden="1" customHeight="1" x14ac:dyDescent="0.2">
      <c r="A967" s="318"/>
      <c r="B967" s="95" t="s">
        <v>6304</v>
      </c>
      <c r="C967" s="115" t="str">
        <f>Anexo_01!$D126</f>
        <v/>
      </c>
      <c r="D967" s="102"/>
      <c r="E967" s="103"/>
      <c r="F967" s="103"/>
      <c r="G967" s="103"/>
      <c r="H967" s="104"/>
      <c r="I967" s="96" t="str">
        <f>IF(SUM(D967:H967)=0,"",SUM(D967:H967))</f>
        <v/>
      </c>
      <c r="J967" s="109"/>
      <c r="K967" s="307"/>
    </row>
    <row r="968" spans="1:11" s="90" customFormat="1" ht="13.5" hidden="1" customHeight="1" x14ac:dyDescent="0.2">
      <c r="A968" s="318"/>
      <c r="B968" s="95" t="s">
        <v>6310</v>
      </c>
      <c r="C968" s="115" t="str">
        <f>Anexo_01!$B126</f>
        <v/>
      </c>
      <c r="D968" s="102"/>
      <c r="E968" s="103"/>
      <c r="F968" s="103"/>
      <c r="G968" s="103"/>
      <c r="H968" s="104"/>
      <c r="I968" s="96" t="str">
        <f t="shared" ref="I968:I974" si="106">IF(SUM(D968:H968)=0,"",SUM(D968:H968))</f>
        <v/>
      </c>
      <c r="J968" s="109"/>
      <c r="K968" s="307"/>
    </row>
    <row r="969" spans="1:11" s="90" customFormat="1" ht="13.5" hidden="1" customHeight="1" x14ac:dyDescent="0.2">
      <c r="A969" s="318"/>
      <c r="B969" s="95" t="s">
        <v>6305</v>
      </c>
      <c r="C969" s="115" t="str">
        <f>CONCATENATE("10",Anexo_01!$P126)</f>
        <v>10</v>
      </c>
      <c r="D969" s="102"/>
      <c r="E969" s="103"/>
      <c r="F969" s="103"/>
      <c r="G969" s="103"/>
      <c r="H969" s="104"/>
      <c r="I969" s="96" t="str">
        <f t="shared" si="106"/>
        <v/>
      </c>
      <c r="J969" s="109"/>
      <c r="K969" s="307"/>
    </row>
    <row r="970" spans="1:11" s="90" customFormat="1" ht="13.5" hidden="1" customHeight="1" x14ac:dyDescent="0.2">
      <c r="A970" s="318"/>
      <c r="B970" s="95" t="s">
        <v>6306</v>
      </c>
      <c r="C970" s="116">
        <f>Anexo_01!$F126</f>
        <v>0</v>
      </c>
      <c r="D970" s="102"/>
      <c r="E970" s="103"/>
      <c r="F970" s="103"/>
      <c r="G970" s="103"/>
      <c r="H970" s="104"/>
      <c r="I970" s="96" t="str">
        <f t="shared" si="106"/>
        <v/>
      </c>
      <c r="J970" s="109"/>
      <c r="K970" s="307"/>
    </row>
    <row r="971" spans="1:11" s="90" customFormat="1" ht="13.5" hidden="1" customHeight="1" x14ac:dyDescent="0.2">
      <c r="A971" s="318"/>
      <c r="B971" s="95" t="s">
        <v>6307</v>
      </c>
      <c r="C971" s="115" t="str">
        <f>Anexo_01!$Q126</f>
        <v/>
      </c>
      <c r="D971" s="102"/>
      <c r="E971" s="103"/>
      <c r="F971" s="103"/>
      <c r="G971" s="103"/>
      <c r="H971" s="104"/>
      <c r="I971" s="96" t="str">
        <f t="shared" si="106"/>
        <v/>
      </c>
      <c r="J971" s="109"/>
      <c r="K971" s="307"/>
    </row>
    <row r="972" spans="1:11" s="90" customFormat="1" ht="13.5" hidden="1" customHeight="1" x14ac:dyDescent="0.2">
      <c r="A972" s="318"/>
      <c r="B972" s="95" t="s">
        <v>6308</v>
      </c>
      <c r="C972" s="117"/>
      <c r="D972" s="102"/>
      <c r="E972" s="103"/>
      <c r="F972" s="103"/>
      <c r="G972" s="103"/>
      <c r="H972" s="104"/>
      <c r="I972" s="96" t="str">
        <f t="shared" si="106"/>
        <v/>
      </c>
      <c r="J972" s="109"/>
      <c r="K972" s="307"/>
    </row>
    <row r="973" spans="1:11" s="90" customFormat="1" ht="13.5" hidden="1" customHeight="1" x14ac:dyDescent="0.2">
      <c r="A973" s="318"/>
      <c r="B973" s="95" t="s">
        <v>6309</v>
      </c>
      <c r="C973" s="309"/>
      <c r="D973" s="102"/>
      <c r="E973" s="103"/>
      <c r="F973" s="103"/>
      <c r="G973" s="103"/>
      <c r="H973" s="104"/>
      <c r="I973" s="96" t="str">
        <f t="shared" si="106"/>
        <v/>
      </c>
      <c r="J973" s="109"/>
      <c r="K973" s="307"/>
    </row>
    <row r="974" spans="1:11" ht="13.5" hidden="1" customHeight="1" x14ac:dyDescent="0.3">
      <c r="A974" s="319"/>
      <c r="B974" s="97" t="s">
        <v>6313</v>
      </c>
      <c r="C974" s="310"/>
      <c r="D974" s="105"/>
      <c r="E974" s="106"/>
      <c r="F974" s="106"/>
      <c r="G974" s="106"/>
      <c r="H974" s="107"/>
      <c r="I974" s="98" t="str">
        <f t="shared" si="106"/>
        <v/>
      </c>
      <c r="J974" s="110"/>
      <c r="K974" s="308"/>
    </row>
    <row r="975" spans="1:11" s="90" customFormat="1" ht="13.5" hidden="1" customHeight="1" x14ac:dyDescent="0.2">
      <c r="A975" s="317">
        <v>108</v>
      </c>
      <c r="B975" s="93" t="s">
        <v>6303</v>
      </c>
      <c r="C975" s="119">
        <f>Anexo_01!$I127</f>
        <v>0</v>
      </c>
      <c r="D975" s="99"/>
      <c r="E975" s="100"/>
      <c r="F975" s="100"/>
      <c r="G975" s="100"/>
      <c r="H975" s="101"/>
      <c r="I975" s="94" t="str">
        <f>IF(SUM(D975:H975)=0,"",SUM(D975:H975))</f>
        <v/>
      </c>
      <c r="J975" s="108"/>
      <c r="K975" s="306">
        <f>SUM(I975:I983)</f>
        <v>0</v>
      </c>
    </row>
    <row r="976" spans="1:11" s="90" customFormat="1" ht="13.5" hidden="1" customHeight="1" x14ac:dyDescent="0.2">
      <c r="A976" s="318"/>
      <c r="B976" s="95" t="s">
        <v>6304</v>
      </c>
      <c r="C976" s="115" t="str">
        <f>Anexo_01!$D127</f>
        <v/>
      </c>
      <c r="D976" s="102"/>
      <c r="E976" s="103"/>
      <c r="F976" s="103"/>
      <c r="G976" s="103"/>
      <c r="H976" s="104"/>
      <c r="I976" s="96" t="str">
        <f>IF(SUM(D976:H976)=0,"",SUM(D976:H976))</f>
        <v/>
      </c>
      <c r="J976" s="109"/>
      <c r="K976" s="307"/>
    </row>
    <row r="977" spans="1:11" s="90" customFormat="1" ht="13.5" hidden="1" customHeight="1" x14ac:dyDescent="0.2">
      <c r="A977" s="318"/>
      <c r="B977" s="95" t="s">
        <v>6310</v>
      </c>
      <c r="C977" s="115" t="str">
        <f>Anexo_01!$B127</f>
        <v/>
      </c>
      <c r="D977" s="102"/>
      <c r="E977" s="103"/>
      <c r="F977" s="103"/>
      <c r="G977" s="103"/>
      <c r="H977" s="104"/>
      <c r="I977" s="96" t="str">
        <f t="shared" ref="I977:I983" si="107">IF(SUM(D977:H977)=0,"",SUM(D977:H977))</f>
        <v/>
      </c>
      <c r="J977" s="109"/>
      <c r="K977" s="307"/>
    </row>
    <row r="978" spans="1:11" s="90" customFormat="1" ht="13.5" hidden="1" customHeight="1" x14ac:dyDescent="0.2">
      <c r="A978" s="318"/>
      <c r="B978" s="95" t="s">
        <v>6305</v>
      </c>
      <c r="C978" s="115" t="str">
        <f>CONCATENATE("10",Anexo_01!$P127)</f>
        <v>10</v>
      </c>
      <c r="D978" s="102"/>
      <c r="E978" s="103"/>
      <c r="F978" s="103"/>
      <c r="G978" s="103"/>
      <c r="H978" s="104"/>
      <c r="I978" s="96" t="str">
        <f t="shared" si="107"/>
        <v/>
      </c>
      <c r="J978" s="109"/>
      <c r="K978" s="307"/>
    </row>
    <row r="979" spans="1:11" s="90" customFormat="1" ht="13.5" hidden="1" customHeight="1" x14ac:dyDescent="0.2">
      <c r="A979" s="318"/>
      <c r="B979" s="95" t="s">
        <v>6306</v>
      </c>
      <c r="C979" s="116">
        <f>Anexo_01!$F127</f>
        <v>0</v>
      </c>
      <c r="D979" s="102"/>
      <c r="E979" s="103"/>
      <c r="F979" s="103"/>
      <c r="G979" s="103"/>
      <c r="H979" s="104"/>
      <c r="I979" s="96" t="str">
        <f t="shared" si="107"/>
        <v/>
      </c>
      <c r="J979" s="109"/>
      <c r="K979" s="307"/>
    </row>
    <row r="980" spans="1:11" s="90" customFormat="1" ht="13.5" hidden="1" customHeight="1" x14ac:dyDescent="0.2">
      <c r="A980" s="318"/>
      <c r="B980" s="95" t="s">
        <v>6307</v>
      </c>
      <c r="C980" s="115" t="str">
        <f>Anexo_01!$Q127</f>
        <v/>
      </c>
      <c r="D980" s="102"/>
      <c r="E980" s="103"/>
      <c r="F980" s="103"/>
      <c r="G980" s="103"/>
      <c r="H980" s="104"/>
      <c r="I980" s="96" t="str">
        <f t="shared" si="107"/>
        <v/>
      </c>
      <c r="J980" s="109"/>
      <c r="K980" s="307"/>
    </row>
    <row r="981" spans="1:11" s="90" customFormat="1" ht="13.5" hidden="1" customHeight="1" x14ac:dyDescent="0.2">
      <c r="A981" s="318"/>
      <c r="B981" s="95" t="s">
        <v>6308</v>
      </c>
      <c r="C981" s="117"/>
      <c r="D981" s="102"/>
      <c r="E981" s="103"/>
      <c r="F981" s="103"/>
      <c r="G981" s="103"/>
      <c r="H981" s="104"/>
      <c r="I981" s="96" t="str">
        <f t="shared" si="107"/>
        <v/>
      </c>
      <c r="J981" s="109"/>
      <c r="K981" s="307"/>
    </row>
    <row r="982" spans="1:11" s="90" customFormat="1" ht="13.5" hidden="1" customHeight="1" x14ac:dyDescent="0.2">
      <c r="A982" s="318"/>
      <c r="B982" s="95" t="s">
        <v>6309</v>
      </c>
      <c r="C982" s="309"/>
      <c r="D982" s="102"/>
      <c r="E982" s="103"/>
      <c r="F982" s="103"/>
      <c r="G982" s="103"/>
      <c r="H982" s="104"/>
      <c r="I982" s="96" t="str">
        <f t="shared" si="107"/>
        <v/>
      </c>
      <c r="J982" s="109"/>
      <c r="K982" s="307"/>
    </row>
    <row r="983" spans="1:11" ht="13.5" hidden="1" customHeight="1" x14ac:dyDescent="0.3">
      <c r="A983" s="319"/>
      <c r="B983" s="97" t="s">
        <v>6313</v>
      </c>
      <c r="C983" s="310"/>
      <c r="D983" s="105"/>
      <c r="E983" s="106"/>
      <c r="F983" s="106"/>
      <c r="G983" s="106"/>
      <c r="H983" s="107"/>
      <c r="I983" s="98" t="str">
        <f t="shared" si="107"/>
        <v/>
      </c>
      <c r="J983" s="110"/>
      <c r="K983" s="308"/>
    </row>
    <row r="984" spans="1:11" s="90" customFormat="1" ht="13.5" hidden="1" customHeight="1" x14ac:dyDescent="0.2">
      <c r="A984" s="317">
        <v>109</v>
      </c>
      <c r="B984" s="93" t="s">
        <v>6303</v>
      </c>
      <c r="C984" s="119">
        <f>Anexo_01!$I128</f>
        <v>0</v>
      </c>
      <c r="D984" s="99"/>
      <c r="E984" s="100"/>
      <c r="F984" s="100"/>
      <c r="G984" s="100"/>
      <c r="H984" s="101"/>
      <c r="I984" s="94" t="str">
        <f>IF(SUM(D984:H984)=0,"",SUM(D984:H984))</f>
        <v/>
      </c>
      <c r="J984" s="108"/>
      <c r="K984" s="306">
        <f>SUM(I984:I992)</f>
        <v>0</v>
      </c>
    </row>
    <row r="985" spans="1:11" s="90" customFormat="1" ht="13.5" hidden="1" customHeight="1" x14ac:dyDescent="0.2">
      <c r="A985" s="318"/>
      <c r="B985" s="95" t="s">
        <v>6304</v>
      </c>
      <c r="C985" s="115" t="str">
        <f>Anexo_01!$D128</f>
        <v/>
      </c>
      <c r="D985" s="102"/>
      <c r="E985" s="103"/>
      <c r="F985" s="103"/>
      <c r="G985" s="103"/>
      <c r="H985" s="104"/>
      <c r="I985" s="96" t="str">
        <f>IF(SUM(D985:H985)=0,"",SUM(D985:H985))</f>
        <v/>
      </c>
      <c r="J985" s="109"/>
      <c r="K985" s="307"/>
    </row>
    <row r="986" spans="1:11" s="90" customFormat="1" ht="13.5" hidden="1" customHeight="1" x14ac:dyDescent="0.2">
      <c r="A986" s="318"/>
      <c r="B986" s="95" t="s">
        <v>6310</v>
      </c>
      <c r="C986" s="115" t="str">
        <f>Anexo_01!$B128</f>
        <v/>
      </c>
      <c r="D986" s="102"/>
      <c r="E986" s="103"/>
      <c r="F986" s="103"/>
      <c r="G986" s="103"/>
      <c r="H986" s="104"/>
      <c r="I986" s="96" t="str">
        <f t="shared" ref="I986:I992" si="108">IF(SUM(D986:H986)=0,"",SUM(D986:H986))</f>
        <v/>
      </c>
      <c r="J986" s="109"/>
      <c r="K986" s="307"/>
    </row>
    <row r="987" spans="1:11" s="90" customFormat="1" ht="13.5" hidden="1" customHeight="1" x14ac:dyDescent="0.2">
      <c r="A987" s="318"/>
      <c r="B987" s="95" t="s">
        <v>6305</v>
      </c>
      <c r="C987" s="115" t="str">
        <f>CONCATENATE("10",Anexo_01!$P128)</f>
        <v>10</v>
      </c>
      <c r="D987" s="102"/>
      <c r="E987" s="103"/>
      <c r="F987" s="103"/>
      <c r="G987" s="103"/>
      <c r="H987" s="104"/>
      <c r="I987" s="96" t="str">
        <f t="shared" si="108"/>
        <v/>
      </c>
      <c r="J987" s="109"/>
      <c r="K987" s="307"/>
    </row>
    <row r="988" spans="1:11" s="90" customFormat="1" ht="13.5" hidden="1" customHeight="1" x14ac:dyDescent="0.2">
      <c r="A988" s="318"/>
      <c r="B988" s="95" t="s">
        <v>6306</v>
      </c>
      <c r="C988" s="116">
        <f>Anexo_01!$F128</f>
        <v>0</v>
      </c>
      <c r="D988" s="102"/>
      <c r="E988" s="103"/>
      <c r="F988" s="103"/>
      <c r="G988" s="103"/>
      <c r="H988" s="104"/>
      <c r="I988" s="96" t="str">
        <f t="shared" si="108"/>
        <v/>
      </c>
      <c r="J988" s="109"/>
      <c r="K988" s="307"/>
    </row>
    <row r="989" spans="1:11" s="90" customFormat="1" ht="13.5" hidden="1" customHeight="1" x14ac:dyDescent="0.2">
      <c r="A989" s="318"/>
      <c r="B989" s="95" t="s">
        <v>6307</v>
      </c>
      <c r="C989" s="115" t="str">
        <f>Anexo_01!$Q128</f>
        <v/>
      </c>
      <c r="D989" s="102"/>
      <c r="E989" s="103"/>
      <c r="F989" s="103"/>
      <c r="G989" s="103"/>
      <c r="H989" s="104"/>
      <c r="I989" s="96" t="str">
        <f t="shared" si="108"/>
        <v/>
      </c>
      <c r="J989" s="109"/>
      <c r="K989" s="307"/>
    </row>
    <row r="990" spans="1:11" s="90" customFormat="1" ht="13.5" hidden="1" customHeight="1" x14ac:dyDescent="0.2">
      <c r="A990" s="318"/>
      <c r="B990" s="95" t="s">
        <v>6308</v>
      </c>
      <c r="C990" s="117"/>
      <c r="D990" s="102"/>
      <c r="E990" s="103"/>
      <c r="F990" s="103"/>
      <c r="G990" s="103"/>
      <c r="H990" s="104"/>
      <c r="I990" s="96" t="str">
        <f t="shared" si="108"/>
        <v/>
      </c>
      <c r="J990" s="109"/>
      <c r="K990" s="307"/>
    </row>
    <row r="991" spans="1:11" s="90" customFormat="1" ht="13.5" hidden="1" customHeight="1" x14ac:dyDescent="0.2">
      <c r="A991" s="318"/>
      <c r="B991" s="95" t="s">
        <v>6309</v>
      </c>
      <c r="C991" s="309"/>
      <c r="D991" s="102"/>
      <c r="E991" s="103"/>
      <c r="F991" s="103"/>
      <c r="G991" s="103"/>
      <c r="H991" s="104"/>
      <c r="I991" s="96" t="str">
        <f t="shared" si="108"/>
        <v/>
      </c>
      <c r="J991" s="109"/>
      <c r="K991" s="307"/>
    </row>
    <row r="992" spans="1:11" ht="13.5" hidden="1" customHeight="1" x14ac:dyDescent="0.3">
      <c r="A992" s="319"/>
      <c r="B992" s="97" t="s">
        <v>6313</v>
      </c>
      <c r="C992" s="310"/>
      <c r="D992" s="105"/>
      <c r="E992" s="106"/>
      <c r="F992" s="106"/>
      <c r="G992" s="106"/>
      <c r="H992" s="107"/>
      <c r="I992" s="98" t="str">
        <f t="shared" si="108"/>
        <v/>
      </c>
      <c r="J992" s="110"/>
      <c r="K992" s="308"/>
    </row>
    <row r="993" spans="1:11" s="90" customFormat="1" ht="13.5" hidden="1" customHeight="1" x14ac:dyDescent="0.2">
      <c r="A993" s="317">
        <v>110</v>
      </c>
      <c r="B993" s="93" t="s">
        <v>6303</v>
      </c>
      <c r="C993" s="119">
        <f>Anexo_01!$I129</f>
        <v>0</v>
      </c>
      <c r="D993" s="99"/>
      <c r="E993" s="100"/>
      <c r="F993" s="100"/>
      <c r="G993" s="100"/>
      <c r="H993" s="101"/>
      <c r="I993" s="94" t="str">
        <f>IF(SUM(D993:H993)=0,"",SUM(D993:H993))</f>
        <v/>
      </c>
      <c r="J993" s="108"/>
      <c r="K993" s="306">
        <f>SUM(I993:I1001)</f>
        <v>0</v>
      </c>
    </row>
    <row r="994" spans="1:11" s="90" customFormat="1" ht="13.5" hidden="1" customHeight="1" x14ac:dyDescent="0.2">
      <c r="A994" s="318"/>
      <c r="B994" s="95" t="s">
        <v>6304</v>
      </c>
      <c r="C994" s="115" t="str">
        <f>Anexo_01!$D129</f>
        <v/>
      </c>
      <c r="D994" s="102"/>
      <c r="E994" s="103"/>
      <c r="F994" s="103"/>
      <c r="G994" s="103"/>
      <c r="H994" s="104"/>
      <c r="I994" s="96" t="str">
        <f>IF(SUM(D994:H994)=0,"",SUM(D994:H994))</f>
        <v/>
      </c>
      <c r="J994" s="109"/>
      <c r="K994" s="307"/>
    </row>
    <row r="995" spans="1:11" s="90" customFormat="1" ht="13.5" hidden="1" customHeight="1" x14ac:dyDescent="0.2">
      <c r="A995" s="318"/>
      <c r="B995" s="95" t="s">
        <v>6310</v>
      </c>
      <c r="C995" s="115" t="str">
        <f>Anexo_01!$B129</f>
        <v/>
      </c>
      <c r="D995" s="102"/>
      <c r="E995" s="103"/>
      <c r="F995" s="103"/>
      <c r="G995" s="103"/>
      <c r="H995" s="104"/>
      <c r="I995" s="96" t="str">
        <f t="shared" ref="I995:I1001" si="109">IF(SUM(D995:H995)=0,"",SUM(D995:H995))</f>
        <v/>
      </c>
      <c r="J995" s="109"/>
      <c r="K995" s="307"/>
    </row>
    <row r="996" spans="1:11" s="90" customFormat="1" ht="13.5" hidden="1" customHeight="1" x14ac:dyDescent="0.2">
      <c r="A996" s="318"/>
      <c r="B996" s="95" t="s">
        <v>6305</v>
      </c>
      <c r="C996" s="115" t="str">
        <f>CONCATENATE("10",Anexo_01!$P129)</f>
        <v>10</v>
      </c>
      <c r="D996" s="102"/>
      <c r="E996" s="103"/>
      <c r="F996" s="103"/>
      <c r="G996" s="103"/>
      <c r="H996" s="104"/>
      <c r="I996" s="96" t="str">
        <f t="shared" si="109"/>
        <v/>
      </c>
      <c r="J996" s="109"/>
      <c r="K996" s="307"/>
    </row>
    <row r="997" spans="1:11" s="90" customFormat="1" ht="13.5" hidden="1" customHeight="1" x14ac:dyDescent="0.2">
      <c r="A997" s="318"/>
      <c r="B997" s="95" t="s">
        <v>6306</v>
      </c>
      <c r="C997" s="116">
        <f>Anexo_01!$F129</f>
        <v>0</v>
      </c>
      <c r="D997" s="102"/>
      <c r="E997" s="103"/>
      <c r="F997" s="103"/>
      <c r="G997" s="103"/>
      <c r="H997" s="104"/>
      <c r="I997" s="96" t="str">
        <f t="shared" si="109"/>
        <v/>
      </c>
      <c r="J997" s="109"/>
      <c r="K997" s="307"/>
    </row>
    <row r="998" spans="1:11" s="90" customFormat="1" ht="13.5" hidden="1" customHeight="1" x14ac:dyDescent="0.2">
      <c r="A998" s="318"/>
      <c r="B998" s="95" t="s">
        <v>6307</v>
      </c>
      <c r="C998" s="115" t="str">
        <f>Anexo_01!$Q129</f>
        <v/>
      </c>
      <c r="D998" s="102"/>
      <c r="E998" s="103"/>
      <c r="F998" s="103"/>
      <c r="G998" s="103"/>
      <c r="H998" s="104"/>
      <c r="I998" s="96" t="str">
        <f t="shared" si="109"/>
        <v/>
      </c>
      <c r="J998" s="109"/>
      <c r="K998" s="307"/>
    </row>
    <row r="999" spans="1:11" s="90" customFormat="1" ht="13.5" hidden="1" customHeight="1" x14ac:dyDescent="0.2">
      <c r="A999" s="318"/>
      <c r="B999" s="95" t="s">
        <v>6308</v>
      </c>
      <c r="C999" s="117"/>
      <c r="D999" s="102"/>
      <c r="E999" s="103"/>
      <c r="F999" s="103"/>
      <c r="G999" s="103"/>
      <c r="H999" s="104"/>
      <c r="I999" s="96" t="str">
        <f t="shared" si="109"/>
        <v/>
      </c>
      <c r="J999" s="109"/>
      <c r="K999" s="307"/>
    </row>
    <row r="1000" spans="1:11" s="90" customFormat="1" ht="13.5" hidden="1" customHeight="1" x14ac:dyDescent="0.2">
      <c r="A1000" s="318"/>
      <c r="B1000" s="95" t="s">
        <v>6309</v>
      </c>
      <c r="C1000" s="309"/>
      <c r="D1000" s="102"/>
      <c r="E1000" s="103"/>
      <c r="F1000" s="103"/>
      <c r="G1000" s="103"/>
      <c r="H1000" s="104"/>
      <c r="I1000" s="96" t="str">
        <f t="shared" si="109"/>
        <v/>
      </c>
      <c r="J1000" s="109"/>
      <c r="K1000" s="307"/>
    </row>
    <row r="1001" spans="1:11" ht="13.5" hidden="1" customHeight="1" x14ac:dyDescent="0.3">
      <c r="A1001" s="319"/>
      <c r="B1001" s="97" t="s">
        <v>6313</v>
      </c>
      <c r="C1001" s="310"/>
      <c r="D1001" s="105"/>
      <c r="E1001" s="106"/>
      <c r="F1001" s="106"/>
      <c r="G1001" s="106"/>
      <c r="H1001" s="107"/>
      <c r="I1001" s="98" t="str">
        <f t="shared" si="109"/>
        <v/>
      </c>
      <c r="J1001" s="110"/>
      <c r="K1001" s="308"/>
    </row>
    <row r="1002" spans="1:11" s="90" customFormat="1" ht="13.5" hidden="1" customHeight="1" x14ac:dyDescent="0.2">
      <c r="A1002" s="317">
        <v>111</v>
      </c>
      <c r="B1002" s="93" t="s">
        <v>6303</v>
      </c>
      <c r="C1002" s="119">
        <f>Anexo_01!$I130</f>
        <v>0</v>
      </c>
      <c r="D1002" s="99"/>
      <c r="E1002" s="100"/>
      <c r="F1002" s="100"/>
      <c r="G1002" s="100"/>
      <c r="H1002" s="101"/>
      <c r="I1002" s="94" t="str">
        <f>IF(SUM(D1002:H1002)=0,"",SUM(D1002:H1002))</f>
        <v/>
      </c>
      <c r="J1002" s="108"/>
      <c r="K1002" s="306">
        <f>SUM(I1002:I1010)</f>
        <v>0</v>
      </c>
    </row>
    <row r="1003" spans="1:11" s="90" customFormat="1" ht="13.5" hidden="1" customHeight="1" x14ac:dyDescent="0.2">
      <c r="A1003" s="318"/>
      <c r="B1003" s="95" t="s">
        <v>6304</v>
      </c>
      <c r="C1003" s="115" t="str">
        <f>Anexo_01!$D130</f>
        <v/>
      </c>
      <c r="D1003" s="102"/>
      <c r="E1003" s="103"/>
      <c r="F1003" s="103"/>
      <c r="G1003" s="103"/>
      <c r="H1003" s="104"/>
      <c r="I1003" s="96" t="str">
        <f>IF(SUM(D1003:H1003)=0,"",SUM(D1003:H1003))</f>
        <v/>
      </c>
      <c r="J1003" s="109"/>
      <c r="K1003" s="307"/>
    </row>
    <row r="1004" spans="1:11" s="90" customFormat="1" ht="13.5" hidden="1" customHeight="1" x14ac:dyDescent="0.2">
      <c r="A1004" s="318"/>
      <c r="B1004" s="95" t="s">
        <v>6310</v>
      </c>
      <c r="C1004" s="115" t="str">
        <f>Anexo_01!$B130</f>
        <v/>
      </c>
      <c r="D1004" s="102"/>
      <c r="E1004" s="103"/>
      <c r="F1004" s="103"/>
      <c r="G1004" s="103"/>
      <c r="H1004" s="104"/>
      <c r="I1004" s="96" t="str">
        <f t="shared" ref="I1004:I1010" si="110">IF(SUM(D1004:H1004)=0,"",SUM(D1004:H1004))</f>
        <v/>
      </c>
      <c r="J1004" s="109"/>
      <c r="K1004" s="307"/>
    </row>
    <row r="1005" spans="1:11" s="90" customFormat="1" ht="13.5" hidden="1" customHeight="1" x14ac:dyDescent="0.2">
      <c r="A1005" s="318"/>
      <c r="B1005" s="95" t="s">
        <v>6305</v>
      </c>
      <c r="C1005" s="115" t="str">
        <f>CONCATENATE("10",Anexo_01!$P130)</f>
        <v>10</v>
      </c>
      <c r="D1005" s="102"/>
      <c r="E1005" s="103"/>
      <c r="F1005" s="103"/>
      <c r="G1005" s="103"/>
      <c r="H1005" s="104"/>
      <c r="I1005" s="96" t="str">
        <f t="shared" si="110"/>
        <v/>
      </c>
      <c r="J1005" s="109"/>
      <c r="K1005" s="307"/>
    </row>
    <row r="1006" spans="1:11" s="90" customFormat="1" ht="13.5" hidden="1" customHeight="1" x14ac:dyDescent="0.2">
      <c r="A1006" s="318"/>
      <c r="B1006" s="95" t="s">
        <v>6306</v>
      </c>
      <c r="C1006" s="116">
        <f>Anexo_01!$F130</f>
        <v>0</v>
      </c>
      <c r="D1006" s="102"/>
      <c r="E1006" s="103"/>
      <c r="F1006" s="103"/>
      <c r="G1006" s="103"/>
      <c r="H1006" s="104"/>
      <c r="I1006" s="96" t="str">
        <f t="shared" si="110"/>
        <v/>
      </c>
      <c r="J1006" s="109"/>
      <c r="K1006" s="307"/>
    </row>
    <row r="1007" spans="1:11" s="90" customFormat="1" ht="13.5" hidden="1" customHeight="1" x14ac:dyDescent="0.2">
      <c r="A1007" s="318"/>
      <c r="B1007" s="95" t="s">
        <v>6307</v>
      </c>
      <c r="C1007" s="115" t="str">
        <f>Anexo_01!$Q130</f>
        <v/>
      </c>
      <c r="D1007" s="102"/>
      <c r="E1007" s="103"/>
      <c r="F1007" s="103"/>
      <c r="G1007" s="103"/>
      <c r="H1007" s="104"/>
      <c r="I1007" s="96" t="str">
        <f t="shared" si="110"/>
        <v/>
      </c>
      <c r="J1007" s="109"/>
      <c r="K1007" s="307"/>
    </row>
    <row r="1008" spans="1:11" s="90" customFormat="1" ht="13.5" hidden="1" customHeight="1" x14ac:dyDescent="0.2">
      <c r="A1008" s="318"/>
      <c r="B1008" s="95" t="s">
        <v>6308</v>
      </c>
      <c r="C1008" s="117"/>
      <c r="D1008" s="102"/>
      <c r="E1008" s="103"/>
      <c r="F1008" s="103"/>
      <c r="G1008" s="103"/>
      <c r="H1008" s="104"/>
      <c r="I1008" s="96" t="str">
        <f t="shared" si="110"/>
        <v/>
      </c>
      <c r="J1008" s="109"/>
      <c r="K1008" s="307"/>
    </row>
    <row r="1009" spans="1:11" s="90" customFormat="1" ht="13.5" hidden="1" customHeight="1" x14ac:dyDescent="0.2">
      <c r="A1009" s="318"/>
      <c r="B1009" s="95" t="s">
        <v>6309</v>
      </c>
      <c r="C1009" s="309"/>
      <c r="D1009" s="102"/>
      <c r="E1009" s="103"/>
      <c r="F1009" s="103"/>
      <c r="G1009" s="103"/>
      <c r="H1009" s="104"/>
      <c r="I1009" s="96" t="str">
        <f t="shared" si="110"/>
        <v/>
      </c>
      <c r="J1009" s="109"/>
      <c r="K1009" s="307"/>
    </row>
    <row r="1010" spans="1:11" ht="13.5" hidden="1" customHeight="1" x14ac:dyDescent="0.3">
      <c r="A1010" s="319"/>
      <c r="B1010" s="97" t="s">
        <v>6313</v>
      </c>
      <c r="C1010" s="310"/>
      <c r="D1010" s="105"/>
      <c r="E1010" s="106"/>
      <c r="F1010" s="106"/>
      <c r="G1010" s="106"/>
      <c r="H1010" s="107"/>
      <c r="I1010" s="98" t="str">
        <f t="shared" si="110"/>
        <v/>
      </c>
      <c r="J1010" s="110"/>
      <c r="K1010" s="308"/>
    </row>
    <row r="1011" spans="1:11" s="90" customFormat="1" ht="13.5" hidden="1" customHeight="1" x14ac:dyDescent="0.2">
      <c r="A1011" s="317">
        <v>112</v>
      </c>
      <c r="B1011" s="93" t="s">
        <v>6303</v>
      </c>
      <c r="C1011" s="119">
        <f>Anexo_01!$I131</f>
        <v>0</v>
      </c>
      <c r="D1011" s="99"/>
      <c r="E1011" s="100"/>
      <c r="F1011" s="100"/>
      <c r="G1011" s="100"/>
      <c r="H1011" s="101"/>
      <c r="I1011" s="94" t="str">
        <f>IF(SUM(D1011:H1011)=0,"",SUM(D1011:H1011))</f>
        <v/>
      </c>
      <c r="J1011" s="108"/>
      <c r="K1011" s="306">
        <f>SUM(I1011:I1019)</f>
        <v>0</v>
      </c>
    </row>
    <row r="1012" spans="1:11" s="90" customFormat="1" ht="13.5" hidden="1" customHeight="1" x14ac:dyDescent="0.2">
      <c r="A1012" s="318"/>
      <c r="B1012" s="95" t="s">
        <v>6304</v>
      </c>
      <c r="C1012" s="115" t="str">
        <f>Anexo_01!$D131</f>
        <v/>
      </c>
      <c r="D1012" s="102"/>
      <c r="E1012" s="103"/>
      <c r="F1012" s="103"/>
      <c r="G1012" s="103"/>
      <c r="H1012" s="104"/>
      <c r="I1012" s="96" t="str">
        <f>IF(SUM(D1012:H1012)=0,"",SUM(D1012:H1012))</f>
        <v/>
      </c>
      <c r="J1012" s="109"/>
      <c r="K1012" s="307"/>
    </row>
    <row r="1013" spans="1:11" s="90" customFormat="1" ht="13.5" hidden="1" customHeight="1" x14ac:dyDescent="0.2">
      <c r="A1013" s="318"/>
      <c r="B1013" s="95" t="s">
        <v>6310</v>
      </c>
      <c r="C1013" s="115" t="str">
        <f>Anexo_01!$B131</f>
        <v/>
      </c>
      <c r="D1013" s="102"/>
      <c r="E1013" s="103"/>
      <c r="F1013" s="103"/>
      <c r="G1013" s="103"/>
      <c r="H1013" s="104"/>
      <c r="I1013" s="96" t="str">
        <f t="shared" ref="I1013:I1019" si="111">IF(SUM(D1013:H1013)=0,"",SUM(D1013:H1013))</f>
        <v/>
      </c>
      <c r="J1013" s="109"/>
      <c r="K1013" s="307"/>
    </row>
    <row r="1014" spans="1:11" s="90" customFormat="1" ht="13.5" hidden="1" customHeight="1" x14ac:dyDescent="0.2">
      <c r="A1014" s="318"/>
      <c r="B1014" s="95" t="s">
        <v>6305</v>
      </c>
      <c r="C1014" s="115" t="str">
        <f>CONCATENATE("10",Anexo_01!$P131)</f>
        <v>10</v>
      </c>
      <c r="D1014" s="102"/>
      <c r="E1014" s="103"/>
      <c r="F1014" s="103"/>
      <c r="G1014" s="103"/>
      <c r="H1014" s="104"/>
      <c r="I1014" s="96" t="str">
        <f t="shared" si="111"/>
        <v/>
      </c>
      <c r="J1014" s="109"/>
      <c r="K1014" s="307"/>
    </row>
    <row r="1015" spans="1:11" s="90" customFormat="1" ht="13.5" hidden="1" customHeight="1" x14ac:dyDescent="0.2">
      <c r="A1015" s="318"/>
      <c r="B1015" s="95" t="s">
        <v>6306</v>
      </c>
      <c r="C1015" s="116">
        <f>Anexo_01!$F131</f>
        <v>0</v>
      </c>
      <c r="D1015" s="102"/>
      <c r="E1015" s="103"/>
      <c r="F1015" s="103"/>
      <c r="G1015" s="103"/>
      <c r="H1015" s="104"/>
      <c r="I1015" s="96" t="str">
        <f t="shared" si="111"/>
        <v/>
      </c>
      <c r="J1015" s="109"/>
      <c r="K1015" s="307"/>
    </row>
    <row r="1016" spans="1:11" s="90" customFormat="1" ht="13.5" hidden="1" customHeight="1" x14ac:dyDescent="0.2">
      <c r="A1016" s="318"/>
      <c r="B1016" s="95" t="s">
        <v>6307</v>
      </c>
      <c r="C1016" s="115" t="str">
        <f>Anexo_01!$Q131</f>
        <v/>
      </c>
      <c r="D1016" s="102"/>
      <c r="E1016" s="103"/>
      <c r="F1016" s="103"/>
      <c r="G1016" s="103"/>
      <c r="H1016" s="104"/>
      <c r="I1016" s="96" t="str">
        <f t="shared" si="111"/>
        <v/>
      </c>
      <c r="J1016" s="109"/>
      <c r="K1016" s="307"/>
    </row>
    <row r="1017" spans="1:11" s="90" customFormat="1" ht="13.5" hidden="1" customHeight="1" x14ac:dyDescent="0.2">
      <c r="A1017" s="318"/>
      <c r="B1017" s="95" t="s">
        <v>6308</v>
      </c>
      <c r="C1017" s="117"/>
      <c r="D1017" s="102"/>
      <c r="E1017" s="103"/>
      <c r="F1017" s="103"/>
      <c r="G1017" s="103"/>
      <c r="H1017" s="104"/>
      <c r="I1017" s="96" t="str">
        <f t="shared" si="111"/>
        <v/>
      </c>
      <c r="J1017" s="109"/>
      <c r="K1017" s="307"/>
    </row>
    <row r="1018" spans="1:11" s="90" customFormat="1" ht="13.5" hidden="1" customHeight="1" x14ac:dyDescent="0.2">
      <c r="A1018" s="318"/>
      <c r="B1018" s="95" t="s">
        <v>6309</v>
      </c>
      <c r="C1018" s="309"/>
      <c r="D1018" s="102"/>
      <c r="E1018" s="103"/>
      <c r="F1018" s="103"/>
      <c r="G1018" s="103"/>
      <c r="H1018" s="104"/>
      <c r="I1018" s="96" t="str">
        <f t="shared" si="111"/>
        <v/>
      </c>
      <c r="J1018" s="109"/>
      <c r="K1018" s="307"/>
    </row>
    <row r="1019" spans="1:11" ht="13.5" hidden="1" customHeight="1" x14ac:dyDescent="0.3">
      <c r="A1019" s="319"/>
      <c r="B1019" s="97" t="s">
        <v>6313</v>
      </c>
      <c r="C1019" s="310"/>
      <c r="D1019" s="105"/>
      <c r="E1019" s="106"/>
      <c r="F1019" s="106"/>
      <c r="G1019" s="106"/>
      <c r="H1019" s="107"/>
      <c r="I1019" s="98" t="str">
        <f t="shared" si="111"/>
        <v/>
      </c>
      <c r="J1019" s="110"/>
      <c r="K1019" s="308"/>
    </row>
    <row r="1020" spans="1:11" s="90" customFormat="1" ht="13.5" hidden="1" customHeight="1" x14ac:dyDescent="0.2">
      <c r="A1020" s="317">
        <v>113</v>
      </c>
      <c r="B1020" s="93" t="s">
        <v>6303</v>
      </c>
      <c r="C1020" s="119">
        <f>Anexo_01!$I132</f>
        <v>0</v>
      </c>
      <c r="D1020" s="99"/>
      <c r="E1020" s="100"/>
      <c r="F1020" s="100"/>
      <c r="G1020" s="100"/>
      <c r="H1020" s="101"/>
      <c r="I1020" s="94" t="str">
        <f>IF(SUM(D1020:H1020)=0,"",SUM(D1020:H1020))</f>
        <v/>
      </c>
      <c r="J1020" s="108"/>
      <c r="K1020" s="306">
        <f>SUM(I1020:I1028)</f>
        <v>0</v>
      </c>
    </row>
    <row r="1021" spans="1:11" s="90" customFormat="1" ht="13.5" hidden="1" customHeight="1" x14ac:dyDescent="0.2">
      <c r="A1021" s="318"/>
      <c r="B1021" s="95" t="s">
        <v>6304</v>
      </c>
      <c r="C1021" s="115" t="str">
        <f>Anexo_01!$D132</f>
        <v/>
      </c>
      <c r="D1021" s="102"/>
      <c r="E1021" s="103"/>
      <c r="F1021" s="103"/>
      <c r="G1021" s="103"/>
      <c r="H1021" s="104"/>
      <c r="I1021" s="96" t="str">
        <f>IF(SUM(D1021:H1021)=0,"",SUM(D1021:H1021))</f>
        <v/>
      </c>
      <c r="J1021" s="109"/>
      <c r="K1021" s="307"/>
    </row>
    <row r="1022" spans="1:11" s="90" customFormat="1" ht="13.5" hidden="1" customHeight="1" x14ac:dyDescent="0.2">
      <c r="A1022" s="318"/>
      <c r="B1022" s="95" t="s">
        <v>6310</v>
      </c>
      <c r="C1022" s="115" t="str">
        <f>Anexo_01!$B132</f>
        <v/>
      </c>
      <c r="D1022" s="102"/>
      <c r="E1022" s="103"/>
      <c r="F1022" s="103"/>
      <c r="G1022" s="103"/>
      <c r="H1022" s="104"/>
      <c r="I1022" s="96" t="str">
        <f t="shared" ref="I1022:I1028" si="112">IF(SUM(D1022:H1022)=0,"",SUM(D1022:H1022))</f>
        <v/>
      </c>
      <c r="J1022" s="109"/>
      <c r="K1022" s="307"/>
    </row>
    <row r="1023" spans="1:11" s="90" customFormat="1" ht="13.5" hidden="1" customHeight="1" x14ac:dyDescent="0.2">
      <c r="A1023" s="318"/>
      <c r="B1023" s="95" t="s">
        <v>6305</v>
      </c>
      <c r="C1023" s="115" t="str">
        <f>CONCATENATE("10",Anexo_01!$P132)</f>
        <v>10</v>
      </c>
      <c r="D1023" s="102"/>
      <c r="E1023" s="103"/>
      <c r="F1023" s="103"/>
      <c r="G1023" s="103"/>
      <c r="H1023" s="104"/>
      <c r="I1023" s="96" t="str">
        <f t="shared" si="112"/>
        <v/>
      </c>
      <c r="J1023" s="109"/>
      <c r="K1023" s="307"/>
    </row>
    <row r="1024" spans="1:11" s="90" customFormat="1" ht="13.5" hidden="1" customHeight="1" x14ac:dyDescent="0.2">
      <c r="A1024" s="318"/>
      <c r="B1024" s="95" t="s">
        <v>6306</v>
      </c>
      <c r="C1024" s="116">
        <f>Anexo_01!$F132</f>
        <v>0</v>
      </c>
      <c r="D1024" s="102"/>
      <c r="E1024" s="103"/>
      <c r="F1024" s="103"/>
      <c r="G1024" s="103"/>
      <c r="H1024" s="104"/>
      <c r="I1024" s="96" t="str">
        <f t="shared" si="112"/>
        <v/>
      </c>
      <c r="J1024" s="109"/>
      <c r="K1024" s="307"/>
    </row>
    <row r="1025" spans="1:11" s="90" customFormat="1" ht="13.5" hidden="1" customHeight="1" x14ac:dyDescent="0.2">
      <c r="A1025" s="318"/>
      <c r="B1025" s="95" t="s">
        <v>6307</v>
      </c>
      <c r="C1025" s="115" t="str">
        <f>Anexo_01!$Q132</f>
        <v/>
      </c>
      <c r="D1025" s="102"/>
      <c r="E1025" s="103"/>
      <c r="F1025" s="103"/>
      <c r="G1025" s="103"/>
      <c r="H1025" s="104"/>
      <c r="I1025" s="96" t="str">
        <f t="shared" si="112"/>
        <v/>
      </c>
      <c r="J1025" s="109"/>
      <c r="K1025" s="307"/>
    </row>
    <row r="1026" spans="1:11" s="90" customFormat="1" ht="13.5" hidden="1" customHeight="1" x14ac:dyDescent="0.2">
      <c r="A1026" s="318"/>
      <c r="B1026" s="95" t="s">
        <v>6308</v>
      </c>
      <c r="C1026" s="117"/>
      <c r="D1026" s="102"/>
      <c r="E1026" s="103"/>
      <c r="F1026" s="103"/>
      <c r="G1026" s="103"/>
      <c r="H1026" s="104"/>
      <c r="I1026" s="96" t="str">
        <f t="shared" si="112"/>
        <v/>
      </c>
      <c r="J1026" s="109"/>
      <c r="K1026" s="307"/>
    </row>
    <row r="1027" spans="1:11" s="90" customFormat="1" ht="13.5" hidden="1" customHeight="1" x14ac:dyDescent="0.2">
      <c r="A1027" s="318"/>
      <c r="B1027" s="95" t="s">
        <v>6309</v>
      </c>
      <c r="C1027" s="309"/>
      <c r="D1027" s="102"/>
      <c r="E1027" s="103"/>
      <c r="F1027" s="103"/>
      <c r="G1027" s="103"/>
      <c r="H1027" s="104"/>
      <c r="I1027" s="96" t="str">
        <f t="shared" si="112"/>
        <v/>
      </c>
      <c r="J1027" s="109"/>
      <c r="K1027" s="307"/>
    </row>
    <row r="1028" spans="1:11" ht="13.5" hidden="1" customHeight="1" x14ac:dyDescent="0.3">
      <c r="A1028" s="319"/>
      <c r="B1028" s="97" t="s">
        <v>6313</v>
      </c>
      <c r="C1028" s="310"/>
      <c r="D1028" s="105"/>
      <c r="E1028" s="106"/>
      <c r="F1028" s="106"/>
      <c r="G1028" s="106"/>
      <c r="H1028" s="107"/>
      <c r="I1028" s="98" t="str">
        <f t="shared" si="112"/>
        <v/>
      </c>
      <c r="J1028" s="110"/>
      <c r="K1028" s="308"/>
    </row>
    <row r="1029" spans="1:11" s="90" customFormat="1" ht="13.5" hidden="1" customHeight="1" x14ac:dyDescent="0.2">
      <c r="A1029" s="317">
        <v>114</v>
      </c>
      <c r="B1029" s="93" t="s">
        <v>6303</v>
      </c>
      <c r="C1029" s="119">
        <f>Anexo_01!$I133</f>
        <v>0</v>
      </c>
      <c r="D1029" s="99"/>
      <c r="E1029" s="100"/>
      <c r="F1029" s="100"/>
      <c r="G1029" s="100"/>
      <c r="H1029" s="101"/>
      <c r="I1029" s="94" t="str">
        <f>IF(SUM(D1029:H1029)=0,"",SUM(D1029:H1029))</f>
        <v/>
      </c>
      <c r="J1029" s="108"/>
      <c r="K1029" s="306">
        <f>SUM(I1029:I1037)</f>
        <v>0</v>
      </c>
    </row>
    <row r="1030" spans="1:11" s="90" customFormat="1" ht="13.5" hidden="1" customHeight="1" x14ac:dyDescent="0.2">
      <c r="A1030" s="318"/>
      <c r="B1030" s="95" t="s">
        <v>6304</v>
      </c>
      <c r="C1030" s="115" t="str">
        <f>Anexo_01!$D133</f>
        <v/>
      </c>
      <c r="D1030" s="102"/>
      <c r="E1030" s="103"/>
      <c r="F1030" s="103"/>
      <c r="G1030" s="103"/>
      <c r="H1030" s="104"/>
      <c r="I1030" s="96" t="str">
        <f>IF(SUM(D1030:H1030)=0,"",SUM(D1030:H1030))</f>
        <v/>
      </c>
      <c r="J1030" s="109"/>
      <c r="K1030" s="307"/>
    </row>
    <row r="1031" spans="1:11" s="90" customFormat="1" ht="13.5" hidden="1" customHeight="1" x14ac:dyDescent="0.2">
      <c r="A1031" s="318"/>
      <c r="B1031" s="95" t="s">
        <v>6310</v>
      </c>
      <c r="C1031" s="115" t="str">
        <f>Anexo_01!$B133</f>
        <v/>
      </c>
      <c r="D1031" s="102"/>
      <c r="E1031" s="103"/>
      <c r="F1031" s="103"/>
      <c r="G1031" s="103"/>
      <c r="H1031" s="104"/>
      <c r="I1031" s="96" t="str">
        <f t="shared" ref="I1031:I1037" si="113">IF(SUM(D1031:H1031)=0,"",SUM(D1031:H1031))</f>
        <v/>
      </c>
      <c r="J1031" s="109"/>
      <c r="K1031" s="307"/>
    </row>
    <row r="1032" spans="1:11" s="90" customFormat="1" ht="13.5" hidden="1" customHeight="1" x14ac:dyDescent="0.2">
      <c r="A1032" s="318"/>
      <c r="B1032" s="95" t="s">
        <v>6305</v>
      </c>
      <c r="C1032" s="115" t="str">
        <f>CONCATENATE("10",Anexo_01!$P133)</f>
        <v>10</v>
      </c>
      <c r="D1032" s="102"/>
      <c r="E1032" s="103"/>
      <c r="F1032" s="103"/>
      <c r="G1032" s="103"/>
      <c r="H1032" s="104"/>
      <c r="I1032" s="96" t="str">
        <f t="shared" si="113"/>
        <v/>
      </c>
      <c r="J1032" s="109"/>
      <c r="K1032" s="307"/>
    </row>
    <row r="1033" spans="1:11" s="90" customFormat="1" ht="13.5" hidden="1" customHeight="1" x14ac:dyDescent="0.2">
      <c r="A1033" s="318"/>
      <c r="B1033" s="95" t="s">
        <v>6306</v>
      </c>
      <c r="C1033" s="116">
        <f>Anexo_01!$F133</f>
        <v>0</v>
      </c>
      <c r="D1033" s="102"/>
      <c r="E1033" s="103"/>
      <c r="F1033" s="103"/>
      <c r="G1033" s="103"/>
      <c r="H1033" s="104"/>
      <c r="I1033" s="96" t="str">
        <f t="shared" si="113"/>
        <v/>
      </c>
      <c r="J1033" s="109"/>
      <c r="K1033" s="307"/>
    </row>
    <row r="1034" spans="1:11" s="90" customFormat="1" ht="13.5" hidden="1" customHeight="1" x14ac:dyDescent="0.2">
      <c r="A1034" s="318"/>
      <c r="B1034" s="95" t="s">
        <v>6307</v>
      </c>
      <c r="C1034" s="115" t="str">
        <f>Anexo_01!$Q133</f>
        <v/>
      </c>
      <c r="D1034" s="102"/>
      <c r="E1034" s="103"/>
      <c r="F1034" s="103"/>
      <c r="G1034" s="103"/>
      <c r="H1034" s="104"/>
      <c r="I1034" s="96" t="str">
        <f t="shared" si="113"/>
        <v/>
      </c>
      <c r="J1034" s="109"/>
      <c r="K1034" s="307"/>
    </row>
    <row r="1035" spans="1:11" s="90" customFormat="1" ht="13.5" hidden="1" customHeight="1" x14ac:dyDescent="0.2">
      <c r="A1035" s="318"/>
      <c r="B1035" s="95" t="s">
        <v>6308</v>
      </c>
      <c r="C1035" s="117"/>
      <c r="D1035" s="102"/>
      <c r="E1035" s="103"/>
      <c r="F1035" s="103"/>
      <c r="G1035" s="103"/>
      <c r="H1035" s="104"/>
      <c r="I1035" s="96" t="str">
        <f t="shared" si="113"/>
        <v/>
      </c>
      <c r="J1035" s="109"/>
      <c r="K1035" s="307"/>
    </row>
    <row r="1036" spans="1:11" s="90" customFormat="1" ht="13.5" hidden="1" customHeight="1" x14ac:dyDescent="0.2">
      <c r="A1036" s="318"/>
      <c r="B1036" s="95" t="s">
        <v>6309</v>
      </c>
      <c r="C1036" s="309"/>
      <c r="D1036" s="102"/>
      <c r="E1036" s="103"/>
      <c r="F1036" s="103"/>
      <c r="G1036" s="103"/>
      <c r="H1036" s="104"/>
      <c r="I1036" s="96" t="str">
        <f t="shared" si="113"/>
        <v/>
      </c>
      <c r="J1036" s="109"/>
      <c r="K1036" s="307"/>
    </row>
    <row r="1037" spans="1:11" ht="13.5" hidden="1" customHeight="1" x14ac:dyDescent="0.3">
      <c r="A1037" s="319"/>
      <c r="B1037" s="97" t="s">
        <v>6313</v>
      </c>
      <c r="C1037" s="310"/>
      <c r="D1037" s="105"/>
      <c r="E1037" s="106"/>
      <c r="F1037" s="106"/>
      <c r="G1037" s="106"/>
      <c r="H1037" s="107"/>
      <c r="I1037" s="98" t="str">
        <f t="shared" si="113"/>
        <v/>
      </c>
      <c r="J1037" s="110"/>
      <c r="K1037" s="308"/>
    </row>
    <row r="1038" spans="1:11" s="90" customFormat="1" ht="13.5" hidden="1" customHeight="1" x14ac:dyDescent="0.2">
      <c r="A1038" s="317">
        <v>115</v>
      </c>
      <c r="B1038" s="93" t="s">
        <v>6303</v>
      </c>
      <c r="C1038" s="119">
        <f>Anexo_01!$I134</f>
        <v>0</v>
      </c>
      <c r="D1038" s="99"/>
      <c r="E1038" s="100"/>
      <c r="F1038" s="100"/>
      <c r="G1038" s="100"/>
      <c r="H1038" s="101"/>
      <c r="I1038" s="94" t="str">
        <f>IF(SUM(D1038:H1038)=0,"",SUM(D1038:H1038))</f>
        <v/>
      </c>
      <c r="J1038" s="108"/>
      <c r="K1038" s="306">
        <f>SUM(I1038:I1046)</f>
        <v>0</v>
      </c>
    </row>
    <row r="1039" spans="1:11" s="90" customFormat="1" ht="13.5" hidden="1" customHeight="1" x14ac:dyDescent="0.2">
      <c r="A1039" s="318"/>
      <c r="B1039" s="95" t="s">
        <v>6304</v>
      </c>
      <c r="C1039" s="115" t="str">
        <f>Anexo_01!$D134</f>
        <v/>
      </c>
      <c r="D1039" s="102"/>
      <c r="E1039" s="103"/>
      <c r="F1039" s="103"/>
      <c r="G1039" s="103"/>
      <c r="H1039" s="104"/>
      <c r="I1039" s="96" t="str">
        <f>IF(SUM(D1039:H1039)=0,"",SUM(D1039:H1039))</f>
        <v/>
      </c>
      <c r="J1039" s="109"/>
      <c r="K1039" s="307"/>
    </row>
    <row r="1040" spans="1:11" s="90" customFormat="1" ht="13.5" hidden="1" customHeight="1" x14ac:dyDescent="0.2">
      <c r="A1040" s="318"/>
      <c r="B1040" s="95" t="s">
        <v>6310</v>
      </c>
      <c r="C1040" s="115" t="str">
        <f>Anexo_01!$B134</f>
        <v/>
      </c>
      <c r="D1040" s="102"/>
      <c r="E1040" s="103"/>
      <c r="F1040" s="103"/>
      <c r="G1040" s="103"/>
      <c r="H1040" s="104"/>
      <c r="I1040" s="96" t="str">
        <f t="shared" ref="I1040:I1046" si="114">IF(SUM(D1040:H1040)=0,"",SUM(D1040:H1040))</f>
        <v/>
      </c>
      <c r="J1040" s="109"/>
      <c r="K1040" s="307"/>
    </row>
    <row r="1041" spans="1:11" s="90" customFormat="1" ht="13.5" hidden="1" customHeight="1" x14ac:dyDescent="0.2">
      <c r="A1041" s="318"/>
      <c r="B1041" s="95" t="s">
        <v>6305</v>
      </c>
      <c r="C1041" s="115" t="str">
        <f>CONCATENATE("10",Anexo_01!$P134)</f>
        <v>10</v>
      </c>
      <c r="D1041" s="102"/>
      <c r="E1041" s="103"/>
      <c r="F1041" s="103"/>
      <c r="G1041" s="103"/>
      <c r="H1041" s="104"/>
      <c r="I1041" s="96" t="str">
        <f t="shared" si="114"/>
        <v/>
      </c>
      <c r="J1041" s="109"/>
      <c r="K1041" s="307"/>
    </row>
    <row r="1042" spans="1:11" s="90" customFormat="1" ht="13.5" hidden="1" customHeight="1" x14ac:dyDescent="0.2">
      <c r="A1042" s="318"/>
      <c r="B1042" s="95" t="s">
        <v>6306</v>
      </c>
      <c r="C1042" s="116">
        <f>Anexo_01!$F134</f>
        <v>0</v>
      </c>
      <c r="D1042" s="102"/>
      <c r="E1042" s="103"/>
      <c r="F1042" s="103"/>
      <c r="G1042" s="103"/>
      <c r="H1042" s="104"/>
      <c r="I1042" s="96" t="str">
        <f t="shared" si="114"/>
        <v/>
      </c>
      <c r="J1042" s="109"/>
      <c r="K1042" s="307"/>
    </row>
    <row r="1043" spans="1:11" s="90" customFormat="1" ht="13.5" hidden="1" customHeight="1" x14ac:dyDescent="0.2">
      <c r="A1043" s="318"/>
      <c r="B1043" s="95" t="s">
        <v>6307</v>
      </c>
      <c r="C1043" s="115" t="str">
        <f>Anexo_01!$Q134</f>
        <v/>
      </c>
      <c r="D1043" s="102"/>
      <c r="E1043" s="103"/>
      <c r="F1043" s="103"/>
      <c r="G1043" s="103"/>
      <c r="H1043" s="104"/>
      <c r="I1043" s="96" t="str">
        <f t="shared" si="114"/>
        <v/>
      </c>
      <c r="J1043" s="109"/>
      <c r="K1043" s="307"/>
    </row>
    <row r="1044" spans="1:11" s="90" customFormat="1" ht="13.5" hidden="1" customHeight="1" x14ac:dyDescent="0.2">
      <c r="A1044" s="318"/>
      <c r="B1044" s="95" t="s">
        <v>6308</v>
      </c>
      <c r="C1044" s="117"/>
      <c r="D1044" s="102"/>
      <c r="E1044" s="103"/>
      <c r="F1044" s="103"/>
      <c r="G1044" s="103"/>
      <c r="H1044" s="104"/>
      <c r="I1044" s="96" t="str">
        <f t="shared" si="114"/>
        <v/>
      </c>
      <c r="J1044" s="109"/>
      <c r="K1044" s="307"/>
    </row>
    <row r="1045" spans="1:11" s="90" customFormat="1" ht="13.5" hidden="1" customHeight="1" x14ac:dyDescent="0.2">
      <c r="A1045" s="318"/>
      <c r="B1045" s="95" t="s">
        <v>6309</v>
      </c>
      <c r="C1045" s="309"/>
      <c r="D1045" s="102"/>
      <c r="E1045" s="103"/>
      <c r="F1045" s="103"/>
      <c r="G1045" s="103"/>
      <c r="H1045" s="104"/>
      <c r="I1045" s="96" t="str">
        <f t="shared" si="114"/>
        <v/>
      </c>
      <c r="J1045" s="109"/>
      <c r="K1045" s="307"/>
    </row>
    <row r="1046" spans="1:11" ht="13.5" hidden="1" customHeight="1" x14ac:dyDescent="0.3">
      <c r="A1046" s="319"/>
      <c r="B1046" s="97" t="s">
        <v>6313</v>
      </c>
      <c r="C1046" s="310"/>
      <c r="D1046" s="105"/>
      <c r="E1046" s="106"/>
      <c r="F1046" s="106"/>
      <c r="G1046" s="106"/>
      <c r="H1046" s="107"/>
      <c r="I1046" s="98" t="str">
        <f t="shared" si="114"/>
        <v/>
      </c>
      <c r="J1046" s="110"/>
      <c r="K1046" s="308"/>
    </row>
    <row r="1047" spans="1:11" s="90" customFormat="1" ht="13.5" hidden="1" customHeight="1" x14ac:dyDescent="0.2">
      <c r="A1047" s="317">
        <v>116</v>
      </c>
      <c r="B1047" s="93" t="s">
        <v>6303</v>
      </c>
      <c r="C1047" s="119">
        <f>Anexo_01!$I135</f>
        <v>0</v>
      </c>
      <c r="D1047" s="99"/>
      <c r="E1047" s="100"/>
      <c r="F1047" s="100"/>
      <c r="G1047" s="100"/>
      <c r="H1047" s="101"/>
      <c r="I1047" s="94" t="str">
        <f>IF(SUM(D1047:H1047)=0,"",SUM(D1047:H1047))</f>
        <v/>
      </c>
      <c r="J1047" s="108"/>
      <c r="K1047" s="306">
        <f>SUM(I1047:I1055)</f>
        <v>0</v>
      </c>
    </row>
    <row r="1048" spans="1:11" s="90" customFormat="1" ht="13.5" hidden="1" customHeight="1" x14ac:dyDescent="0.2">
      <c r="A1048" s="318"/>
      <c r="B1048" s="95" t="s">
        <v>6304</v>
      </c>
      <c r="C1048" s="115" t="str">
        <f>Anexo_01!$D135</f>
        <v/>
      </c>
      <c r="D1048" s="102"/>
      <c r="E1048" s="103"/>
      <c r="F1048" s="103"/>
      <c r="G1048" s="103"/>
      <c r="H1048" s="104"/>
      <c r="I1048" s="96" t="str">
        <f>IF(SUM(D1048:H1048)=0,"",SUM(D1048:H1048))</f>
        <v/>
      </c>
      <c r="J1048" s="109"/>
      <c r="K1048" s="307"/>
    </row>
    <row r="1049" spans="1:11" s="90" customFormat="1" ht="13.5" hidden="1" customHeight="1" x14ac:dyDescent="0.2">
      <c r="A1049" s="318"/>
      <c r="B1049" s="95" t="s">
        <v>6310</v>
      </c>
      <c r="C1049" s="115" t="str">
        <f>Anexo_01!$B135</f>
        <v/>
      </c>
      <c r="D1049" s="102"/>
      <c r="E1049" s="103"/>
      <c r="F1049" s="103"/>
      <c r="G1049" s="103"/>
      <c r="H1049" s="104"/>
      <c r="I1049" s="96" t="str">
        <f t="shared" ref="I1049:I1055" si="115">IF(SUM(D1049:H1049)=0,"",SUM(D1049:H1049))</f>
        <v/>
      </c>
      <c r="J1049" s="109"/>
      <c r="K1049" s="307"/>
    </row>
    <row r="1050" spans="1:11" s="90" customFormat="1" ht="13.5" hidden="1" customHeight="1" x14ac:dyDescent="0.2">
      <c r="A1050" s="318"/>
      <c r="B1050" s="95" t="s">
        <v>6305</v>
      </c>
      <c r="C1050" s="115" t="str">
        <f>CONCATENATE("10",Anexo_01!$P135)</f>
        <v>10</v>
      </c>
      <c r="D1050" s="102"/>
      <c r="E1050" s="103"/>
      <c r="F1050" s="103"/>
      <c r="G1050" s="103"/>
      <c r="H1050" s="104"/>
      <c r="I1050" s="96" t="str">
        <f t="shared" si="115"/>
        <v/>
      </c>
      <c r="J1050" s="109"/>
      <c r="K1050" s="307"/>
    </row>
    <row r="1051" spans="1:11" s="90" customFormat="1" ht="13.5" hidden="1" customHeight="1" x14ac:dyDescent="0.2">
      <c r="A1051" s="318"/>
      <c r="B1051" s="95" t="s">
        <v>6306</v>
      </c>
      <c r="C1051" s="116">
        <f>Anexo_01!$F135</f>
        <v>0</v>
      </c>
      <c r="D1051" s="102"/>
      <c r="E1051" s="103"/>
      <c r="F1051" s="103"/>
      <c r="G1051" s="103"/>
      <c r="H1051" s="104"/>
      <c r="I1051" s="96" t="str">
        <f t="shared" si="115"/>
        <v/>
      </c>
      <c r="J1051" s="109"/>
      <c r="K1051" s="307"/>
    </row>
    <row r="1052" spans="1:11" s="90" customFormat="1" ht="13.5" hidden="1" customHeight="1" x14ac:dyDescent="0.2">
      <c r="A1052" s="318"/>
      <c r="B1052" s="95" t="s">
        <v>6307</v>
      </c>
      <c r="C1052" s="115" t="str">
        <f>Anexo_01!$Q135</f>
        <v/>
      </c>
      <c r="D1052" s="102"/>
      <c r="E1052" s="103"/>
      <c r="F1052" s="103"/>
      <c r="G1052" s="103"/>
      <c r="H1052" s="104"/>
      <c r="I1052" s="96" t="str">
        <f t="shared" si="115"/>
        <v/>
      </c>
      <c r="J1052" s="109"/>
      <c r="K1052" s="307"/>
    </row>
    <row r="1053" spans="1:11" s="90" customFormat="1" ht="13.5" hidden="1" customHeight="1" x14ac:dyDescent="0.2">
      <c r="A1053" s="318"/>
      <c r="B1053" s="95" t="s">
        <v>6308</v>
      </c>
      <c r="C1053" s="117"/>
      <c r="D1053" s="102"/>
      <c r="E1053" s="103"/>
      <c r="F1053" s="103"/>
      <c r="G1053" s="103"/>
      <c r="H1053" s="104"/>
      <c r="I1053" s="96" t="str">
        <f t="shared" si="115"/>
        <v/>
      </c>
      <c r="J1053" s="109"/>
      <c r="K1053" s="307"/>
    </row>
    <row r="1054" spans="1:11" s="90" customFormat="1" ht="13.5" hidden="1" customHeight="1" x14ac:dyDescent="0.2">
      <c r="A1054" s="318"/>
      <c r="B1054" s="95" t="s">
        <v>6309</v>
      </c>
      <c r="C1054" s="309"/>
      <c r="D1054" s="102"/>
      <c r="E1054" s="103"/>
      <c r="F1054" s="103"/>
      <c r="G1054" s="103"/>
      <c r="H1054" s="104"/>
      <c r="I1054" s="96" t="str">
        <f t="shared" si="115"/>
        <v/>
      </c>
      <c r="J1054" s="109"/>
      <c r="K1054" s="307"/>
    </row>
    <row r="1055" spans="1:11" ht="13.5" hidden="1" customHeight="1" x14ac:dyDescent="0.3">
      <c r="A1055" s="319"/>
      <c r="B1055" s="97" t="s">
        <v>6313</v>
      </c>
      <c r="C1055" s="310"/>
      <c r="D1055" s="105"/>
      <c r="E1055" s="106"/>
      <c r="F1055" s="106"/>
      <c r="G1055" s="106"/>
      <c r="H1055" s="107"/>
      <c r="I1055" s="98" t="str">
        <f t="shared" si="115"/>
        <v/>
      </c>
      <c r="J1055" s="110"/>
      <c r="K1055" s="308"/>
    </row>
    <row r="1056" spans="1:11" s="90" customFormat="1" ht="13.5" hidden="1" customHeight="1" x14ac:dyDescent="0.2">
      <c r="A1056" s="317">
        <v>117</v>
      </c>
      <c r="B1056" s="93" t="s">
        <v>6303</v>
      </c>
      <c r="C1056" s="119">
        <f>Anexo_01!$I136</f>
        <v>0</v>
      </c>
      <c r="D1056" s="99"/>
      <c r="E1056" s="100"/>
      <c r="F1056" s="100"/>
      <c r="G1056" s="100"/>
      <c r="H1056" s="101"/>
      <c r="I1056" s="94" t="str">
        <f>IF(SUM(D1056:H1056)=0,"",SUM(D1056:H1056))</f>
        <v/>
      </c>
      <c r="J1056" s="108"/>
      <c r="K1056" s="306">
        <f>SUM(I1056:I1064)</f>
        <v>0</v>
      </c>
    </row>
    <row r="1057" spans="1:11" s="90" customFormat="1" ht="13.5" hidden="1" customHeight="1" x14ac:dyDescent="0.2">
      <c r="A1057" s="318"/>
      <c r="B1057" s="95" t="s">
        <v>6304</v>
      </c>
      <c r="C1057" s="115" t="str">
        <f>Anexo_01!$D136</f>
        <v/>
      </c>
      <c r="D1057" s="102"/>
      <c r="E1057" s="103"/>
      <c r="F1057" s="103"/>
      <c r="G1057" s="103"/>
      <c r="H1057" s="104"/>
      <c r="I1057" s="96" t="str">
        <f>IF(SUM(D1057:H1057)=0,"",SUM(D1057:H1057))</f>
        <v/>
      </c>
      <c r="J1057" s="109"/>
      <c r="K1057" s="307"/>
    </row>
    <row r="1058" spans="1:11" s="90" customFormat="1" ht="13.5" hidden="1" customHeight="1" x14ac:dyDescent="0.2">
      <c r="A1058" s="318"/>
      <c r="B1058" s="95" t="s">
        <v>6310</v>
      </c>
      <c r="C1058" s="115" t="str">
        <f>Anexo_01!$B136</f>
        <v/>
      </c>
      <c r="D1058" s="102"/>
      <c r="E1058" s="103"/>
      <c r="F1058" s="103"/>
      <c r="G1058" s="103"/>
      <c r="H1058" s="104"/>
      <c r="I1058" s="96" t="str">
        <f t="shared" ref="I1058:I1064" si="116">IF(SUM(D1058:H1058)=0,"",SUM(D1058:H1058))</f>
        <v/>
      </c>
      <c r="J1058" s="109"/>
      <c r="K1058" s="307"/>
    </row>
    <row r="1059" spans="1:11" s="90" customFormat="1" ht="13.5" hidden="1" customHeight="1" x14ac:dyDescent="0.2">
      <c r="A1059" s="318"/>
      <c r="B1059" s="95" t="s">
        <v>6305</v>
      </c>
      <c r="C1059" s="115" t="str">
        <f>CONCATENATE("10",Anexo_01!$P136)</f>
        <v>10</v>
      </c>
      <c r="D1059" s="102"/>
      <c r="E1059" s="103"/>
      <c r="F1059" s="103"/>
      <c r="G1059" s="103"/>
      <c r="H1059" s="104"/>
      <c r="I1059" s="96" t="str">
        <f t="shared" si="116"/>
        <v/>
      </c>
      <c r="J1059" s="109"/>
      <c r="K1059" s="307"/>
    </row>
    <row r="1060" spans="1:11" s="90" customFormat="1" ht="13.5" hidden="1" customHeight="1" x14ac:dyDescent="0.2">
      <c r="A1060" s="318"/>
      <c r="B1060" s="95" t="s">
        <v>6306</v>
      </c>
      <c r="C1060" s="116">
        <f>Anexo_01!$F136</f>
        <v>0</v>
      </c>
      <c r="D1060" s="102"/>
      <c r="E1060" s="103"/>
      <c r="F1060" s="103"/>
      <c r="G1060" s="103"/>
      <c r="H1060" s="104"/>
      <c r="I1060" s="96" t="str">
        <f t="shared" si="116"/>
        <v/>
      </c>
      <c r="J1060" s="109"/>
      <c r="K1060" s="307"/>
    </row>
    <row r="1061" spans="1:11" s="90" customFormat="1" ht="13.5" hidden="1" customHeight="1" x14ac:dyDescent="0.2">
      <c r="A1061" s="318"/>
      <c r="B1061" s="95" t="s">
        <v>6307</v>
      </c>
      <c r="C1061" s="115" t="str">
        <f>Anexo_01!$Q136</f>
        <v/>
      </c>
      <c r="D1061" s="102"/>
      <c r="E1061" s="103"/>
      <c r="F1061" s="103"/>
      <c r="G1061" s="103"/>
      <c r="H1061" s="104"/>
      <c r="I1061" s="96" t="str">
        <f t="shared" si="116"/>
        <v/>
      </c>
      <c r="J1061" s="109"/>
      <c r="K1061" s="307"/>
    </row>
    <row r="1062" spans="1:11" s="90" customFormat="1" ht="13.5" hidden="1" customHeight="1" x14ac:dyDescent="0.2">
      <c r="A1062" s="318"/>
      <c r="B1062" s="95" t="s">
        <v>6308</v>
      </c>
      <c r="C1062" s="117"/>
      <c r="D1062" s="102"/>
      <c r="E1062" s="103"/>
      <c r="F1062" s="103"/>
      <c r="G1062" s="103"/>
      <c r="H1062" s="104"/>
      <c r="I1062" s="96" t="str">
        <f t="shared" si="116"/>
        <v/>
      </c>
      <c r="J1062" s="109"/>
      <c r="K1062" s="307"/>
    </row>
    <row r="1063" spans="1:11" s="90" customFormat="1" ht="13.5" hidden="1" customHeight="1" x14ac:dyDescent="0.2">
      <c r="A1063" s="318"/>
      <c r="B1063" s="95" t="s">
        <v>6309</v>
      </c>
      <c r="C1063" s="309"/>
      <c r="D1063" s="102"/>
      <c r="E1063" s="103"/>
      <c r="F1063" s="103"/>
      <c r="G1063" s="103"/>
      <c r="H1063" s="104"/>
      <c r="I1063" s="96" t="str">
        <f t="shared" si="116"/>
        <v/>
      </c>
      <c r="J1063" s="109"/>
      <c r="K1063" s="307"/>
    </row>
    <row r="1064" spans="1:11" ht="13.5" hidden="1" customHeight="1" x14ac:dyDescent="0.3">
      <c r="A1064" s="319"/>
      <c r="B1064" s="97" t="s">
        <v>6313</v>
      </c>
      <c r="C1064" s="310"/>
      <c r="D1064" s="105"/>
      <c r="E1064" s="106"/>
      <c r="F1064" s="106"/>
      <c r="G1064" s="106"/>
      <c r="H1064" s="107"/>
      <c r="I1064" s="98" t="str">
        <f t="shared" si="116"/>
        <v/>
      </c>
      <c r="J1064" s="110"/>
      <c r="K1064" s="308"/>
    </row>
    <row r="1065" spans="1:11" s="90" customFormat="1" ht="13.5" hidden="1" customHeight="1" x14ac:dyDescent="0.2">
      <c r="A1065" s="317">
        <v>118</v>
      </c>
      <c r="B1065" s="93" t="s">
        <v>6303</v>
      </c>
      <c r="C1065" s="119">
        <f>Anexo_01!$I137</f>
        <v>0</v>
      </c>
      <c r="D1065" s="99"/>
      <c r="E1065" s="100"/>
      <c r="F1065" s="100"/>
      <c r="G1065" s="100"/>
      <c r="H1065" s="101"/>
      <c r="I1065" s="94" t="str">
        <f>IF(SUM(D1065:H1065)=0,"",SUM(D1065:H1065))</f>
        <v/>
      </c>
      <c r="J1065" s="108"/>
      <c r="K1065" s="306">
        <f>SUM(I1065:I1073)</f>
        <v>0</v>
      </c>
    </row>
    <row r="1066" spans="1:11" s="90" customFormat="1" ht="13.5" hidden="1" customHeight="1" x14ac:dyDescent="0.2">
      <c r="A1066" s="318"/>
      <c r="B1066" s="95" t="s">
        <v>6304</v>
      </c>
      <c r="C1066" s="115" t="str">
        <f>Anexo_01!$D137</f>
        <v/>
      </c>
      <c r="D1066" s="102"/>
      <c r="E1066" s="103"/>
      <c r="F1066" s="103"/>
      <c r="G1066" s="103"/>
      <c r="H1066" s="104"/>
      <c r="I1066" s="96" t="str">
        <f>IF(SUM(D1066:H1066)=0,"",SUM(D1066:H1066))</f>
        <v/>
      </c>
      <c r="J1066" s="109"/>
      <c r="K1066" s="307"/>
    </row>
    <row r="1067" spans="1:11" s="90" customFormat="1" ht="13.5" hidden="1" customHeight="1" x14ac:dyDescent="0.2">
      <c r="A1067" s="318"/>
      <c r="B1067" s="95" t="s">
        <v>6310</v>
      </c>
      <c r="C1067" s="115" t="str">
        <f>Anexo_01!$B137</f>
        <v/>
      </c>
      <c r="D1067" s="102"/>
      <c r="E1067" s="103"/>
      <c r="F1067" s="103"/>
      <c r="G1067" s="103"/>
      <c r="H1067" s="104"/>
      <c r="I1067" s="96" t="str">
        <f t="shared" ref="I1067:I1073" si="117">IF(SUM(D1067:H1067)=0,"",SUM(D1067:H1067))</f>
        <v/>
      </c>
      <c r="J1067" s="109"/>
      <c r="K1067" s="307"/>
    </row>
    <row r="1068" spans="1:11" s="90" customFormat="1" ht="13.5" hidden="1" customHeight="1" x14ac:dyDescent="0.2">
      <c r="A1068" s="318"/>
      <c r="B1068" s="95" t="s">
        <v>6305</v>
      </c>
      <c r="C1068" s="115" t="str">
        <f>CONCATENATE("10",Anexo_01!$P137)</f>
        <v>10</v>
      </c>
      <c r="D1068" s="102"/>
      <c r="E1068" s="103"/>
      <c r="F1068" s="103"/>
      <c r="G1068" s="103"/>
      <c r="H1068" s="104"/>
      <c r="I1068" s="96" t="str">
        <f t="shared" si="117"/>
        <v/>
      </c>
      <c r="J1068" s="109"/>
      <c r="K1068" s="307"/>
    </row>
    <row r="1069" spans="1:11" s="90" customFormat="1" ht="13.5" hidden="1" customHeight="1" x14ac:dyDescent="0.2">
      <c r="A1069" s="318"/>
      <c r="B1069" s="95" t="s">
        <v>6306</v>
      </c>
      <c r="C1069" s="116">
        <f>Anexo_01!$F137</f>
        <v>0</v>
      </c>
      <c r="D1069" s="102"/>
      <c r="E1069" s="103"/>
      <c r="F1069" s="103"/>
      <c r="G1069" s="103"/>
      <c r="H1069" s="104"/>
      <c r="I1069" s="96" t="str">
        <f t="shared" si="117"/>
        <v/>
      </c>
      <c r="J1069" s="109"/>
      <c r="K1069" s="307"/>
    </row>
    <row r="1070" spans="1:11" s="90" customFormat="1" ht="13.5" hidden="1" customHeight="1" x14ac:dyDescent="0.2">
      <c r="A1070" s="318"/>
      <c r="B1070" s="95" t="s">
        <v>6307</v>
      </c>
      <c r="C1070" s="115" t="str">
        <f>Anexo_01!$Q137</f>
        <v/>
      </c>
      <c r="D1070" s="102"/>
      <c r="E1070" s="103"/>
      <c r="F1070" s="103"/>
      <c r="G1070" s="103"/>
      <c r="H1070" s="104"/>
      <c r="I1070" s="96" t="str">
        <f t="shared" si="117"/>
        <v/>
      </c>
      <c r="J1070" s="109"/>
      <c r="K1070" s="307"/>
    </row>
    <row r="1071" spans="1:11" s="90" customFormat="1" ht="13.5" hidden="1" customHeight="1" x14ac:dyDescent="0.2">
      <c r="A1071" s="318"/>
      <c r="B1071" s="95" t="s">
        <v>6308</v>
      </c>
      <c r="C1071" s="117"/>
      <c r="D1071" s="102"/>
      <c r="E1071" s="103"/>
      <c r="F1071" s="103"/>
      <c r="G1071" s="103"/>
      <c r="H1071" s="104"/>
      <c r="I1071" s="96" t="str">
        <f t="shared" si="117"/>
        <v/>
      </c>
      <c r="J1071" s="109"/>
      <c r="K1071" s="307"/>
    </row>
    <row r="1072" spans="1:11" s="90" customFormat="1" ht="13.5" hidden="1" customHeight="1" x14ac:dyDescent="0.2">
      <c r="A1072" s="318"/>
      <c r="B1072" s="95" t="s">
        <v>6309</v>
      </c>
      <c r="C1072" s="309"/>
      <c r="D1072" s="102"/>
      <c r="E1072" s="103"/>
      <c r="F1072" s="103"/>
      <c r="G1072" s="103"/>
      <c r="H1072" s="104"/>
      <c r="I1072" s="96" t="str">
        <f t="shared" si="117"/>
        <v/>
      </c>
      <c r="J1072" s="109"/>
      <c r="K1072" s="307"/>
    </row>
    <row r="1073" spans="1:11" ht="13.5" hidden="1" customHeight="1" x14ac:dyDescent="0.3">
      <c r="A1073" s="319"/>
      <c r="B1073" s="97" t="s">
        <v>6313</v>
      </c>
      <c r="C1073" s="310"/>
      <c r="D1073" s="105"/>
      <c r="E1073" s="106"/>
      <c r="F1073" s="106"/>
      <c r="G1073" s="106"/>
      <c r="H1073" s="107"/>
      <c r="I1073" s="98" t="str">
        <f t="shared" si="117"/>
        <v/>
      </c>
      <c r="J1073" s="110"/>
      <c r="K1073" s="308"/>
    </row>
    <row r="1074" spans="1:11" s="90" customFormat="1" ht="13.5" hidden="1" customHeight="1" x14ac:dyDescent="0.2">
      <c r="A1074" s="317">
        <v>119</v>
      </c>
      <c r="B1074" s="93" t="s">
        <v>6303</v>
      </c>
      <c r="C1074" s="119">
        <f>Anexo_01!$I138</f>
        <v>0</v>
      </c>
      <c r="D1074" s="99"/>
      <c r="E1074" s="100"/>
      <c r="F1074" s="100"/>
      <c r="G1074" s="100"/>
      <c r="H1074" s="101"/>
      <c r="I1074" s="94" t="str">
        <f>IF(SUM(D1074:H1074)=0,"",SUM(D1074:H1074))</f>
        <v/>
      </c>
      <c r="J1074" s="108"/>
      <c r="K1074" s="306">
        <f>SUM(I1074:I1082)</f>
        <v>0</v>
      </c>
    </row>
    <row r="1075" spans="1:11" s="90" customFormat="1" ht="13.5" hidden="1" customHeight="1" x14ac:dyDescent="0.2">
      <c r="A1075" s="318"/>
      <c r="B1075" s="95" t="s">
        <v>6304</v>
      </c>
      <c r="C1075" s="115" t="str">
        <f>Anexo_01!$D138</f>
        <v/>
      </c>
      <c r="D1075" s="102"/>
      <c r="E1075" s="103"/>
      <c r="F1075" s="103"/>
      <c r="G1075" s="103"/>
      <c r="H1075" s="104"/>
      <c r="I1075" s="96" t="str">
        <f>IF(SUM(D1075:H1075)=0,"",SUM(D1075:H1075))</f>
        <v/>
      </c>
      <c r="J1075" s="109"/>
      <c r="K1075" s="307"/>
    </row>
    <row r="1076" spans="1:11" s="90" customFormat="1" ht="13.5" hidden="1" customHeight="1" x14ac:dyDescent="0.2">
      <c r="A1076" s="318"/>
      <c r="B1076" s="95" t="s">
        <v>6310</v>
      </c>
      <c r="C1076" s="115" t="str">
        <f>Anexo_01!$B138</f>
        <v/>
      </c>
      <c r="D1076" s="102"/>
      <c r="E1076" s="103"/>
      <c r="F1076" s="103"/>
      <c r="G1076" s="103"/>
      <c r="H1076" s="104"/>
      <c r="I1076" s="96" t="str">
        <f t="shared" ref="I1076:I1082" si="118">IF(SUM(D1076:H1076)=0,"",SUM(D1076:H1076))</f>
        <v/>
      </c>
      <c r="J1076" s="109"/>
      <c r="K1076" s="307"/>
    </row>
    <row r="1077" spans="1:11" s="90" customFormat="1" ht="13.5" hidden="1" customHeight="1" x14ac:dyDescent="0.2">
      <c r="A1077" s="318"/>
      <c r="B1077" s="95" t="s">
        <v>6305</v>
      </c>
      <c r="C1077" s="115" t="str">
        <f>CONCATENATE("10",Anexo_01!$P138)</f>
        <v>10</v>
      </c>
      <c r="D1077" s="102"/>
      <c r="E1077" s="103"/>
      <c r="F1077" s="103"/>
      <c r="G1077" s="103"/>
      <c r="H1077" s="104"/>
      <c r="I1077" s="96" t="str">
        <f t="shared" si="118"/>
        <v/>
      </c>
      <c r="J1077" s="109"/>
      <c r="K1077" s="307"/>
    </row>
    <row r="1078" spans="1:11" s="90" customFormat="1" ht="13.5" hidden="1" customHeight="1" x14ac:dyDescent="0.2">
      <c r="A1078" s="318"/>
      <c r="B1078" s="95" t="s">
        <v>6306</v>
      </c>
      <c r="C1078" s="116">
        <f>Anexo_01!$F138</f>
        <v>0</v>
      </c>
      <c r="D1078" s="102"/>
      <c r="E1078" s="103"/>
      <c r="F1078" s="103"/>
      <c r="G1078" s="103"/>
      <c r="H1078" s="104"/>
      <c r="I1078" s="96" t="str">
        <f t="shared" si="118"/>
        <v/>
      </c>
      <c r="J1078" s="109"/>
      <c r="K1078" s="307"/>
    </row>
    <row r="1079" spans="1:11" s="90" customFormat="1" ht="13.5" hidden="1" customHeight="1" x14ac:dyDescent="0.2">
      <c r="A1079" s="318"/>
      <c r="B1079" s="95" t="s">
        <v>6307</v>
      </c>
      <c r="C1079" s="115" t="str">
        <f>Anexo_01!$Q138</f>
        <v/>
      </c>
      <c r="D1079" s="102"/>
      <c r="E1079" s="103"/>
      <c r="F1079" s="103"/>
      <c r="G1079" s="103"/>
      <c r="H1079" s="104"/>
      <c r="I1079" s="96" t="str">
        <f t="shared" si="118"/>
        <v/>
      </c>
      <c r="J1079" s="109"/>
      <c r="K1079" s="307"/>
    </row>
    <row r="1080" spans="1:11" s="90" customFormat="1" ht="13.5" hidden="1" customHeight="1" x14ac:dyDescent="0.2">
      <c r="A1080" s="318"/>
      <c r="B1080" s="95" t="s">
        <v>6308</v>
      </c>
      <c r="C1080" s="117"/>
      <c r="D1080" s="102"/>
      <c r="E1080" s="103"/>
      <c r="F1080" s="103"/>
      <c r="G1080" s="103"/>
      <c r="H1080" s="104"/>
      <c r="I1080" s="96" t="str">
        <f t="shared" si="118"/>
        <v/>
      </c>
      <c r="J1080" s="109"/>
      <c r="K1080" s="307"/>
    </row>
    <row r="1081" spans="1:11" s="90" customFormat="1" ht="13.5" hidden="1" customHeight="1" x14ac:dyDescent="0.2">
      <c r="A1081" s="318"/>
      <c r="B1081" s="95" t="s">
        <v>6309</v>
      </c>
      <c r="C1081" s="309"/>
      <c r="D1081" s="102"/>
      <c r="E1081" s="103"/>
      <c r="F1081" s="103"/>
      <c r="G1081" s="103"/>
      <c r="H1081" s="104"/>
      <c r="I1081" s="96" t="str">
        <f t="shared" si="118"/>
        <v/>
      </c>
      <c r="J1081" s="109"/>
      <c r="K1081" s="307"/>
    </row>
    <row r="1082" spans="1:11" ht="13.5" hidden="1" customHeight="1" x14ac:dyDescent="0.3">
      <c r="A1082" s="319"/>
      <c r="B1082" s="97" t="s">
        <v>6313</v>
      </c>
      <c r="C1082" s="310"/>
      <c r="D1082" s="105"/>
      <c r="E1082" s="106"/>
      <c r="F1082" s="106"/>
      <c r="G1082" s="106"/>
      <c r="H1082" s="107"/>
      <c r="I1082" s="98" t="str">
        <f t="shared" si="118"/>
        <v/>
      </c>
      <c r="J1082" s="110"/>
      <c r="K1082" s="308"/>
    </row>
    <row r="1083" spans="1:11" s="90" customFormat="1" ht="13.5" hidden="1" customHeight="1" x14ac:dyDescent="0.2">
      <c r="A1083" s="317">
        <v>120</v>
      </c>
      <c r="B1083" s="93" t="s">
        <v>6303</v>
      </c>
      <c r="C1083" s="119">
        <f>Anexo_01!$I139</f>
        <v>0</v>
      </c>
      <c r="D1083" s="99"/>
      <c r="E1083" s="100"/>
      <c r="F1083" s="100"/>
      <c r="G1083" s="100"/>
      <c r="H1083" s="101"/>
      <c r="I1083" s="94" t="str">
        <f>IF(SUM(D1083:H1083)=0,"",SUM(D1083:H1083))</f>
        <v/>
      </c>
      <c r="J1083" s="108"/>
      <c r="K1083" s="306">
        <f>SUM(I1083:I1091)</f>
        <v>0</v>
      </c>
    </row>
    <row r="1084" spans="1:11" s="90" customFormat="1" ht="13.5" hidden="1" customHeight="1" x14ac:dyDescent="0.2">
      <c r="A1084" s="318"/>
      <c r="B1084" s="95" t="s">
        <v>6304</v>
      </c>
      <c r="C1084" s="115" t="str">
        <f>Anexo_01!$D139</f>
        <v/>
      </c>
      <c r="D1084" s="102"/>
      <c r="E1084" s="103"/>
      <c r="F1084" s="103"/>
      <c r="G1084" s="103"/>
      <c r="H1084" s="104"/>
      <c r="I1084" s="96" t="str">
        <f>IF(SUM(D1084:H1084)=0,"",SUM(D1084:H1084))</f>
        <v/>
      </c>
      <c r="J1084" s="109"/>
      <c r="K1084" s="307"/>
    </row>
    <row r="1085" spans="1:11" s="90" customFormat="1" ht="13.5" hidden="1" customHeight="1" x14ac:dyDescent="0.2">
      <c r="A1085" s="318"/>
      <c r="B1085" s="95" t="s">
        <v>6310</v>
      </c>
      <c r="C1085" s="115" t="str">
        <f>Anexo_01!$B139</f>
        <v/>
      </c>
      <c r="D1085" s="102"/>
      <c r="E1085" s="103"/>
      <c r="F1085" s="103"/>
      <c r="G1085" s="103"/>
      <c r="H1085" s="104"/>
      <c r="I1085" s="96" t="str">
        <f t="shared" ref="I1085:I1091" si="119">IF(SUM(D1085:H1085)=0,"",SUM(D1085:H1085))</f>
        <v/>
      </c>
      <c r="J1085" s="109"/>
      <c r="K1085" s="307"/>
    </row>
    <row r="1086" spans="1:11" s="90" customFormat="1" ht="13.5" hidden="1" customHeight="1" x14ac:dyDescent="0.2">
      <c r="A1086" s="318"/>
      <c r="B1086" s="95" t="s">
        <v>6305</v>
      </c>
      <c r="C1086" s="115" t="str">
        <f>CONCATENATE("10",Anexo_01!$P139)</f>
        <v>10</v>
      </c>
      <c r="D1086" s="102"/>
      <c r="E1086" s="103"/>
      <c r="F1086" s="103"/>
      <c r="G1086" s="103"/>
      <c r="H1086" s="104"/>
      <c r="I1086" s="96" t="str">
        <f t="shared" si="119"/>
        <v/>
      </c>
      <c r="J1086" s="109"/>
      <c r="K1086" s="307"/>
    </row>
    <row r="1087" spans="1:11" s="90" customFormat="1" ht="13.5" hidden="1" customHeight="1" x14ac:dyDescent="0.2">
      <c r="A1087" s="318"/>
      <c r="B1087" s="95" t="s">
        <v>6306</v>
      </c>
      <c r="C1087" s="116">
        <f>Anexo_01!$F139</f>
        <v>0</v>
      </c>
      <c r="D1087" s="102"/>
      <c r="E1087" s="103"/>
      <c r="F1087" s="103"/>
      <c r="G1087" s="103"/>
      <c r="H1087" s="104"/>
      <c r="I1087" s="96" t="str">
        <f t="shared" si="119"/>
        <v/>
      </c>
      <c r="J1087" s="109"/>
      <c r="K1087" s="307"/>
    </row>
    <row r="1088" spans="1:11" s="90" customFormat="1" ht="13.5" hidden="1" customHeight="1" x14ac:dyDescent="0.2">
      <c r="A1088" s="318"/>
      <c r="B1088" s="95" t="s">
        <v>6307</v>
      </c>
      <c r="C1088" s="115" t="str">
        <f>Anexo_01!$Q139</f>
        <v/>
      </c>
      <c r="D1088" s="102"/>
      <c r="E1088" s="103"/>
      <c r="F1088" s="103"/>
      <c r="G1088" s="103"/>
      <c r="H1088" s="104"/>
      <c r="I1088" s="96" t="str">
        <f t="shared" si="119"/>
        <v/>
      </c>
      <c r="J1088" s="109"/>
      <c r="K1088" s="307"/>
    </row>
    <row r="1089" spans="1:11" s="90" customFormat="1" ht="13.5" hidden="1" customHeight="1" x14ac:dyDescent="0.2">
      <c r="A1089" s="318"/>
      <c r="B1089" s="95" t="s">
        <v>6308</v>
      </c>
      <c r="C1089" s="117"/>
      <c r="D1089" s="102"/>
      <c r="E1089" s="103"/>
      <c r="F1089" s="103"/>
      <c r="G1089" s="103"/>
      <c r="H1089" s="104"/>
      <c r="I1089" s="96" t="str">
        <f t="shared" si="119"/>
        <v/>
      </c>
      <c r="J1089" s="109"/>
      <c r="K1089" s="307"/>
    </row>
    <row r="1090" spans="1:11" s="90" customFormat="1" ht="13.5" hidden="1" customHeight="1" x14ac:dyDescent="0.2">
      <c r="A1090" s="318"/>
      <c r="B1090" s="95" t="s">
        <v>6309</v>
      </c>
      <c r="C1090" s="309"/>
      <c r="D1090" s="102"/>
      <c r="E1090" s="103"/>
      <c r="F1090" s="103"/>
      <c r="G1090" s="103"/>
      <c r="H1090" s="104"/>
      <c r="I1090" s="96" t="str">
        <f t="shared" si="119"/>
        <v/>
      </c>
      <c r="J1090" s="109"/>
      <c r="K1090" s="307"/>
    </row>
    <row r="1091" spans="1:11" ht="13.5" hidden="1" customHeight="1" x14ac:dyDescent="0.3">
      <c r="A1091" s="319"/>
      <c r="B1091" s="97" t="s">
        <v>6313</v>
      </c>
      <c r="C1091" s="310"/>
      <c r="D1091" s="105"/>
      <c r="E1091" s="106"/>
      <c r="F1091" s="106"/>
      <c r="G1091" s="106"/>
      <c r="H1091" s="107"/>
      <c r="I1091" s="98" t="str">
        <f t="shared" si="119"/>
        <v/>
      </c>
      <c r="J1091" s="110"/>
      <c r="K1091" s="308"/>
    </row>
    <row r="1092" spans="1:11" s="90" customFormat="1" ht="13.5" hidden="1" customHeight="1" x14ac:dyDescent="0.2">
      <c r="A1092" s="317">
        <v>121</v>
      </c>
      <c r="B1092" s="93" t="s">
        <v>6303</v>
      </c>
      <c r="C1092" s="119">
        <f>Anexo_01!$I140</f>
        <v>0</v>
      </c>
      <c r="D1092" s="99"/>
      <c r="E1092" s="100"/>
      <c r="F1092" s="100"/>
      <c r="G1092" s="100"/>
      <c r="H1092" s="101"/>
      <c r="I1092" s="94" t="str">
        <f>IF(SUM(D1092:H1092)=0,"",SUM(D1092:H1092))</f>
        <v/>
      </c>
      <c r="J1092" s="108"/>
      <c r="K1092" s="306">
        <f>SUM(I1092:I1100)</f>
        <v>0</v>
      </c>
    </row>
    <row r="1093" spans="1:11" s="90" customFormat="1" ht="13.5" hidden="1" customHeight="1" x14ac:dyDescent="0.2">
      <c r="A1093" s="318"/>
      <c r="B1093" s="95" t="s">
        <v>6304</v>
      </c>
      <c r="C1093" s="115" t="str">
        <f>Anexo_01!$D140</f>
        <v/>
      </c>
      <c r="D1093" s="102"/>
      <c r="E1093" s="103"/>
      <c r="F1093" s="103"/>
      <c r="G1093" s="103"/>
      <c r="H1093" s="104"/>
      <c r="I1093" s="96" t="str">
        <f>IF(SUM(D1093:H1093)=0,"",SUM(D1093:H1093))</f>
        <v/>
      </c>
      <c r="J1093" s="109"/>
      <c r="K1093" s="307"/>
    </row>
    <row r="1094" spans="1:11" s="90" customFormat="1" ht="13.5" hidden="1" customHeight="1" x14ac:dyDescent="0.2">
      <c r="A1094" s="318"/>
      <c r="B1094" s="95" t="s">
        <v>6310</v>
      </c>
      <c r="C1094" s="115" t="str">
        <f>Anexo_01!$B140</f>
        <v/>
      </c>
      <c r="D1094" s="102"/>
      <c r="E1094" s="103"/>
      <c r="F1094" s="103"/>
      <c r="G1094" s="103"/>
      <c r="H1094" s="104"/>
      <c r="I1094" s="96" t="str">
        <f t="shared" ref="I1094:I1100" si="120">IF(SUM(D1094:H1094)=0,"",SUM(D1094:H1094))</f>
        <v/>
      </c>
      <c r="J1094" s="109"/>
      <c r="K1094" s="307"/>
    </row>
    <row r="1095" spans="1:11" s="90" customFormat="1" ht="13.5" hidden="1" customHeight="1" x14ac:dyDescent="0.2">
      <c r="A1095" s="318"/>
      <c r="B1095" s="95" t="s">
        <v>6305</v>
      </c>
      <c r="C1095" s="115" t="str">
        <f>CONCATENATE("10",Anexo_01!$P140)</f>
        <v>10</v>
      </c>
      <c r="D1095" s="102"/>
      <c r="E1095" s="103"/>
      <c r="F1095" s="103"/>
      <c r="G1095" s="103"/>
      <c r="H1095" s="104"/>
      <c r="I1095" s="96" t="str">
        <f t="shared" si="120"/>
        <v/>
      </c>
      <c r="J1095" s="109"/>
      <c r="K1095" s="307"/>
    </row>
    <row r="1096" spans="1:11" s="90" customFormat="1" ht="13.5" hidden="1" customHeight="1" x14ac:dyDescent="0.2">
      <c r="A1096" s="318"/>
      <c r="B1096" s="95" t="s">
        <v>6306</v>
      </c>
      <c r="C1096" s="116">
        <f>Anexo_01!$F140</f>
        <v>0</v>
      </c>
      <c r="D1096" s="102"/>
      <c r="E1096" s="103"/>
      <c r="F1096" s="103"/>
      <c r="G1096" s="103"/>
      <c r="H1096" s="104"/>
      <c r="I1096" s="96" t="str">
        <f t="shared" si="120"/>
        <v/>
      </c>
      <c r="J1096" s="109"/>
      <c r="K1096" s="307"/>
    </row>
    <row r="1097" spans="1:11" s="90" customFormat="1" ht="13.5" hidden="1" customHeight="1" x14ac:dyDescent="0.2">
      <c r="A1097" s="318"/>
      <c r="B1097" s="95" t="s">
        <v>6307</v>
      </c>
      <c r="C1097" s="115" t="str">
        <f>Anexo_01!$Q140</f>
        <v/>
      </c>
      <c r="D1097" s="102"/>
      <c r="E1097" s="103"/>
      <c r="F1097" s="103"/>
      <c r="G1097" s="103"/>
      <c r="H1097" s="104"/>
      <c r="I1097" s="96" t="str">
        <f t="shared" si="120"/>
        <v/>
      </c>
      <c r="J1097" s="109"/>
      <c r="K1097" s="307"/>
    </row>
    <row r="1098" spans="1:11" s="90" customFormat="1" ht="13.5" hidden="1" customHeight="1" x14ac:dyDescent="0.2">
      <c r="A1098" s="318"/>
      <c r="B1098" s="95" t="s">
        <v>6308</v>
      </c>
      <c r="C1098" s="117"/>
      <c r="D1098" s="102"/>
      <c r="E1098" s="103"/>
      <c r="F1098" s="103"/>
      <c r="G1098" s="103"/>
      <c r="H1098" s="104"/>
      <c r="I1098" s="96" t="str">
        <f t="shared" si="120"/>
        <v/>
      </c>
      <c r="J1098" s="109"/>
      <c r="K1098" s="307"/>
    </row>
    <row r="1099" spans="1:11" s="90" customFormat="1" ht="13.5" hidden="1" customHeight="1" x14ac:dyDescent="0.2">
      <c r="A1099" s="318"/>
      <c r="B1099" s="95" t="s">
        <v>6309</v>
      </c>
      <c r="C1099" s="309"/>
      <c r="D1099" s="102"/>
      <c r="E1099" s="103"/>
      <c r="F1099" s="103"/>
      <c r="G1099" s="103"/>
      <c r="H1099" s="104"/>
      <c r="I1099" s="96" t="str">
        <f t="shared" si="120"/>
        <v/>
      </c>
      <c r="J1099" s="109"/>
      <c r="K1099" s="307"/>
    </row>
    <row r="1100" spans="1:11" ht="13.5" hidden="1" customHeight="1" x14ac:dyDescent="0.3">
      <c r="A1100" s="319"/>
      <c r="B1100" s="97" t="s">
        <v>6313</v>
      </c>
      <c r="C1100" s="310"/>
      <c r="D1100" s="105"/>
      <c r="E1100" s="106"/>
      <c r="F1100" s="106"/>
      <c r="G1100" s="106"/>
      <c r="H1100" s="107"/>
      <c r="I1100" s="98" t="str">
        <f t="shared" si="120"/>
        <v/>
      </c>
      <c r="J1100" s="110"/>
      <c r="K1100" s="308"/>
    </row>
    <row r="1101" spans="1:11" s="90" customFormat="1" ht="13.5" hidden="1" customHeight="1" x14ac:dyDescent="0.2">
      <c r="A1101" s="317">
        <v>122</v>
      </c>
      <c r="B1101" s="93" t="s">
        <v>6303</v>
      </c>
      <c r="C1101" s="119">
        <f>Anexo_01!$I141</f>
        <v>0</v>
      </c>
      <c r="D1101" s="99"/>
      <c r="E1101" s="100"/>
      <c r="F1101" s="100"/>
      <c r="G1101" s="100"/>
      <c r="H1101" s="101"/>
      <c r="I1101" s="94" t="str">
        <f>IF(SUM(D1101:H1101)=0,"",SUM(D1101:H1101))</f>
        <v/>
      </c>
      <c r="J1101" s="108"/>
      <c r="K1101" s="306">
        <f>SUM(I1101:I1109)</f>
        <v>0</v>
      </c>
    </row>
    <row r="1102" spans="1:11" s="90" customFormat="1" ht="13.5" hidden="1" customHeight="1" x14ac:dyDescent="0.2">
      <c r="A1102" s="318"/>
      <c r="B1102" s="95" t="s">
        <v>6304</v>
      </c>
      <c r="C1102" s="115" t="str">
        <f>Anexo_01!$D141</f>
        <v/>
      </c>
      <c r="D1102" s="102"/>
      <c r="E1102" s="103"/>
      <c r="F1102" s="103"/>
      <c r="G1102" s="103"/>
      <c r="H1102" s="104"/>
      <c r="I1102" s="96" t="str">
        <f>IF(SUM(D1102:H1102)=0,"",SUM(D1102:H1102))</f>
        <v/>
      </c>
      <c r="J1102" s="109"/>
      <c r="K1102" s="307"/>
    </row>
    <row r="1103" spans="1:11" s="90" customFormat="1" ht="13.5" hidden="1" customHeight="1" x14ac:dyDescent="0.2">
      <c r="A1103" s="318"/>
      <c r="B1103" s="95" t="s">
        <v>6310</v>
      </c>
      <c r="C1103" s="115" t="str">
        <f>Anexo_01!$B141</f>
        <v/>
      </c>
      <c r="D1103" s="102"/>
      <c r="E1103" s="103"/>
      <c r="F1103" s="103"/>
      <c r="G1103" s="103"/>
      <c r="H1103" s="104"/>
      <c r="I1103" s="96" t="str">
        <f t="shared" ref="I1103:I1109" si="121">IF(SUM(D1103:H1103)=0,"",SUM(D1103:H1103))</f>
        <v/>
      </c>
      <c r="J1103" s="109"/>
      <c r="K1103" s="307"/>
    </row>
    <row r="1104" spans="1:11" s="90" customFormat="1" ht="13.5" hidden="1" customHeight="1" x14ac:dyDescent="0.2">
      <c r="A1104" s="318"/>
      <c r="B1104" s="95" t="s">
        <v>6305</v>
      </c>
      <c r="C1104" s="115" t="str">
        <f>CONCATENATE("10",Anexo_01!$P141)</f>
        <v>10</v>
      </c>
      <c r="D1104" s="102"/>
      <c r="E1104" s="103"/>
      <c r="F1104" s="103"/>
      <c r="G1104" s="103"/>
      <c r="H1104" s="104"/>
      <c r="I1104" s="96" t="str">
        <f t="shared" si="121"/>
        <v/>
      </c>
      <c r="J1104" s="109"/>
      <c r="K1104" s="307"/>
    </row>
    <row r="1105" spans="1:11" s="90" customFormat="1" ht="13.5" hidden="1" customHeight="1" x14ac:dyDescent="0.2">
      <c r="A1105" s="318"/>
      <c r="B1105" s="95" t="s">
        <v>6306</v>
      </c>
      <c r="C1105" s="116">
        <f>Anexo_01!$F141</f>
        <v>0</v>
      </c>
      <c r="D1105" s="102"/>
      <c r="E1105" s="103"/>
      <c r="F1105" s="103"/>
      <c r="G1105" s="103"/>
      <c r="H1105" s="104"/>
      <c r="I1105" s="96" t="str">
        <f t="shared" si="121"/>
        <v/>
      </c>
      <c r="J1105" s="109"/>
      <c r="K1105" s="307"/>
    </row>
    <row r="1106" spans="1:11" s="90" customFormat="1" ht="13.5" hidden="1" customHeight="1" x14ac:dyDescent="0.2">
      <c r="A1106" s="318"/>
      <c r="B1106" s="95" t="s">
        <v>6307</v>
      </c>
      <c r="C1106" s="115" t="str">
        <f>Anexo_01!$Q141</f>
        <v/>
      </c>
      <c r="D1106" s="102"/>
      <c r="E1106" s="103"/>
      <c r="F1106" s="103"/>
      <c r="G1106" s="103"/>
      <c r="H1106" s="104"/>
      <c r="I1106" s="96" t="str">
        <f t="shared" si="121"/>
        <v/>
      </c>
      <c r="J1106" s="109"/>
      <c r="K1106" s="307"/>
    </row>
    <row r="1107" spans="1:11" s="90" customFormat="1" ht="13.5" hidden="1" customHeight="1" x14ac:dyDescent="0.2">
      <c r="A1107" s="318"/>
      <c r="B1107" s="95" t="s">
        <v>6308</v>
      </c>
      <c r="C1107" s="117"/>
      <c r="D1107" s="102"/>
      <c r="E1107" s="103"/>
      <c r="F1107" s="103"/>
      <c r="G1107" s="103"/>
      <c r="H1107" s="104"/>
      <c r="I1107" s="96" t="str">
        <f t="shared" si="121"/>
        <v/>
      </c>
      <c r="J1107" s="109"/>
      <c r="K1107" s="307"/>
    </row>
    <row r="1108" spans="1:11" s="90" customFormat="1" ht="13.5" hidden="1" customHeight="1" x14ac:dyDescent="0.2">
      <c r="A1108" s="318"/>
      <c r="B1108" s="95" t="s">
        <v>6309</v>
      </c>
      <c r="C1108" s="309"/>
      <c r="D1108" s="102"/>
      <c r="E1108" s="103"/>
      <c r="F1108" s="103"/>
      <c r="G1108" s="103"/>
      <c r="H1108" s="104"/>
      <c r="I1108" s="96" t="str">
        <f t="shared" si="121"/>
        <v/>
      </c>
      <c r="J1108" s="109"/>
      <c r="K1108" s="307"/>
    </row>
    <row r="1109" spans="1:11" ht="13.5" hidden="1" customHeight="1" x14ac:dyDescent="0.3">
      <c r="A1109" s="319"/>
      <c r="B1109" s="97" t="s">
        <v>6313</v>
      </c>
      <c r="C1109" s="310"/>
      <c r="D1109" s="105"/>
      <c r="E1109" s="106"/>
      <c r="F1109" s="106"/>
      <c r="G1109" s="106"/>
      <c r="H1109" s="107"/>
      <c r="I1109" s="98" t="str">
        <f t="shared" si="121"/>
        <v/>
      </c>
      <c r="J1109" s="110"/>
      <c r="K1109" s="308"/>
    </row>
    <row r="1110" spans="1:11" s="90" customFormat="1" ht="13.5" hidden="1" customHeight="1" x14ac:dyDescent="0.2">
      <c r="A1110" s="317">
        <v>123</v>
      </c>
      <c r="B1110" s="93" t="s">
        <v>6303</v>
      </c>
      <c r="C1110" s="119">
        <f>Anexo_01!$I142</f>
        <v>0</v>
      </c>
      <c r="D1110" s="99"/>
      <c r="E1110" s="100"/>
      <c r="F1110" s="100"/>
      <c r="G1110" s="100"/>
      <c r="H1110" s="101"/>
      <c r="I1110" s="94" t="str">
        <f>IF(SUM(D1110:H1110)=0,"",SUM(D1110:H1110))</f>
        <v/>
      </c>
      <c r="J1110" s="108"/>
      <c r="K1110" s="306">
        <f>SUM(I1110:I1118)</f>
        <v>0</v>
      </c>
    </row>
    <row r="1111" spans="1:11" s="90" customFormat="1" ht="13.5" hidden="1" customHeight="1" x14ac:dyDescent="0.2">
      <c r="A1111" s="318"/>
      <c r="B1111" s="95" t="s">
        <v>6304</v>
      </c>
      <c r="C1111" s="115" t="str">
        <f>Anexo_01!$D142</f>
        <v/>
      </c>
      <c r="D1111" s="102"/>
      <c r="E1111" s="103"/>
      <c r="F1111" s="103"/>
      <c r="G1111" s="103"/>
      <c r="H1111" s="104"/>
      <c r="I1111" s="96" t="str">
        <f>IF(SUM(D1111:H1111)=0,"",SUM(D1111:H1111))</f>
        <v/>
      </c>
      <c r="J1111" s="109"/>
      <c r="K1111" s="307"/>
    </row>
    <row r="1112" spans="1:11" s="90" customFormat="1" ht="13.5" hidden="1" customHeight="1" x14ac:dyDescent="0.2">
      <c r="A1112" s="318"/>
      <c r="B1112" s="95" t="s">
        <v>6310</v>
      </c>
      <c r="C1112" s="115" t="str">
        <f>Anexo_01!$B142</f>
        <v/>
      </c>
      <c r="D1112" s="102"/>
      <c r="E1112" s="103"/>
      <c r="F1112" s="103"/>
      <c r="G1112" s="103"/>
      <c r="H1112" s="104"/>
      <c r="I1112" s="96" t="str">
        <f t="shared" ref="I1112:I1118" si="122">IF(SUM(D1112:H1112)=0,"",SUM(D1112:H1112))</f>
        <v/>
      </c>
      <c r="J1112" s="109"/>
      <c r="K1112" s="307"/>
    </row>
    <row r="1113" spans="1:11" s="90" customFormat="1" ht="13.5" hidden="1" customHeight="1" x14ac:dyDescent="0.2">
      <c r="A1113" s="318"/>
      <c r="B1113" s="95" t="s">
        <v>6305</v>
      </c>
      <c r="C1113" s="115" t="str">
        <f>CONCATENATE("10",Anexo_01!$P142)</f>
        <v>10</v>
      </c>
      <c r="D1113" s="102"/>
      <c r="E1113" s="103"/>
      <c r="F1113" s="103"/>
      <c r="G1113" s="103"/>
      <c r="H1113" s="104"/>
      <c r="I1113" s="96" t="str">
        <f t="shared" si="122"/>
        <v/>
      </c>
      <c r="J1113" s="109"/>
      <c r="K1113" s="307"/>
    </row>
    <row r="1114" spans="1:11" s="90" customFormat="1" ht="13.5" hidden="1" customHeight="1" x14ac:dyDescent="0.2">
      <c r="A1114" s="318"/>
      <c r="B1114" s="95" t="s">
        <v>6306</v>
      </c>
      <c r="C1114" s="116">
        <f>Anexo_01!$F142</f>
        <v>0</v>
      </c>
      <c r="D1114" s="102"/>
      <c r="E1114" s="103"/>
      <c r="F1114" s="103"/>
      <c r="G1114" s="103"/>
      <c r="H1114" s="104"/>
      <c r="I1114" s="96" t="str">
        <f t="shared" si="122"/>
        <v/>
      </c>
      <c r="J1114" s="109"/>
      <c r="K1114" s="307"/>
    </row>
    <row r="1115" spans="1:11" s="90" customFormat="1" ht="13.5" hidden="1" customHeight="1" x14ac:dyDescent="0.2">
      <c r="A1115" s="318"/>
      <c r="B1115" s="95" t="s">
        <v>6307</v>
      </c>
      <c r="C1115" s="115" t="str">
        <f>Anexo_01!$Q142</f>
        <v/>
      </c>
      <c r="D1115" s="102"/>
      <c r="E1115" s="103"/>
      <c r="F1115" s="103"/>
      <c r="G1115" s="103"/>
      <c r="H1115" s="104"/>
      <c r="I1115" s="96" t="str">
        <f t="shared" si="122"/>
        <v/>
      </c>
      <c r="J1115" s="109"/>
      <c r="K1115" s="307"/>
    </row>
    <row r="1116" spans="1:11" s="90" customFormat="1" ht="13.5" hidden="1" customHeight="1" x14ac:dyDescent="0.2">
      <c r="A1116" s="318"/>
      <c r="B1116" s="95" t="s">
        <v>6308</v>
      </c>
      <c r="C1116" s="117"/>
      <c r="D1116" s="102"/>
      <c r="E1116" s="103"/>
      <c r="F1116" s="103"/>
      <c r="G1116" s="103"/>
      <c r="H1116" s="104"/>
      <c r="I1116" s="96" t="str">
        <f t="shared" si="122"/>
        <v/>
      </c>
      <c r="J1116" s="109"/>
      <c r="K1116" s="307"/>
    </row>
    <row r="1117" spans="1:11" s="90" customFormat="1" ht="13.5" hidden="1" customHeight="1" x14ac:dyDescent="0.2">
      <c r="A1117" s="318"/>
      <c r="B1117" s="95" t="s">
        <v>6309</v>
      </c>
      <c r="C1117" s="309"/>
      <c r="D1117" s="102"/>
      <c r="E1117" s="103"/>
      <c r="F1117" s="103"/>
      <c r="G1117" s="103"/>
      <c r="H1117" s="104"/>
      <c r="I1117" s="96" t="str">
        <f t="shared" si="122"/>
        <v/>
      </c>
      <c r="J1117" s="109"/>
      <c r="K1117" s="307"/>
    </row>
    <row r="1118" spans="1:11" ht="13.5" hidden="1" customHeight="1" x14ac:dyDescent="0.3">
      <c r="A1118" s="319"/>
      <c r="B1118" s="97" t="s">
        <v>6313</v>
      </c>
      <c r="C1118" s="310"/>
      <c r="D1118" s="105"/>
      <c r="E1118" s="106"/>
      <c r="F1118" s="106"/>
      <c r="G1118" s="106"/>
      <c r="H1118" s="107"/>
      <c r="I1118" s="98" t="str">
        <f t="shared" si="122"/>
        <v/>
      </c>
      <c r="J1118" s="110"/>
      <c r="K1118" s="308"/>
    </row>
    <row r="1119" spans="1:11" s="90" customFormat="1" ht="13.5" hidden="1" customHeight="1" x14ac:dyDescent="0.2">
      <c r="A1119" s="317">
        <v>124</v>
      </c>
      <c r="B1119" s="93" t="s">
        <v>6303</v>
      </c>
      <c r="C1119" s="119">
        <f>Anexo_01!$I143</f>
        <v>0</v>
      </c>
      <c r="D1119" s="99"/>
      <c r="E1119" s="100"/>
      <c r="F1119" s="100"/>
      <c r="G1119" s="100"/>
      <c r="H1119" s="101"/>
      <c r="I1119" s="94" t="str">
        <f>IF(SUM(D1119:H1119)=0,"",SUM(D1119:H1119))</f>
        <v/>
      </c>
      <c r="J1119" s="108"/>
      <c r="K1119" s="306">
        <f>SUM(I1119:I1127)</f>
        <v>0</v>
      </c>
    </row>
    <row r="1120" spans="1:11" s="90" customFormat="1" ht="13.5" hidden="1" customHeight="1" x14ac:dyDescent="0.2">
      <c r="A1120" s="318"/>
      <c r="B1120" s="95" t="s">
        <v>6304</v>
      </c>
      <c r="C1120" s="115" t="str">
        <f>Anexo_01!$D143</f>
        <v/>
      </c>
      <c r="D1120" s="102"/>
      <c r="E1120" s="103"/>
      <c r="F1120" s="103"/>
      <c r="G1120" s="103"/>
      <c r="H1120" s="104"/>
      <c r="I1120" s="96" t="str">
        <f>IF(SUM(D1120:H1120)=0,"",SUM(D1120:H1120))</f>
        <v/>
      </c>
      <c r="J1120" s="109"/>
      <c r="K1120" s="307"/>
    </row>
    <row r="1121" spans="1:11" s="90" customFormat="1" ht="13.5" hidden="1" customHeight="1" x14ac:dyDescent="0.2">
      <c r="A1121" s="318"/>
      <c r="B1121" s="95" t="s">
        <v>6310</v>
      </c>
      <c r="C1121" s="115" t="str">
        <f>Anexo_01!$B143</f>
        <v/>
      </c>
      <c r="D1121" s="102"/>
      <c r="E1121" s="103"/>
      <c r="F1121" s="103"/>
      <c r="G1121" s="103"/>
      <c r="H1121" s="104"/>
      <c r="I1121" s="96" t="str">
        <f t="shared" ref="I1121:I1127" si="123">IF(SUM(D1121:H1121)=0,"",SUM(D1121:H1121))</f>
        <v/>
      </c>
      <c r="J1121" s="109"/>
      <c r="K1121" s="307"/>
    </row>
    <row r="1122" spans="1:11" s="90" customFormat="1" ht="13.5" hidden="1" customHeight="1" x14ac:dyDescent="0.2">
      <c r="A1122" s="318"/>
      <c r="B1122" s="95" t="s">
        <v>6305</v>
      </c>
      <c r="C1122" s="115" t="str">
        <f>CONCATENATE("10",Anexo_01!$P143)</f>
        <v>10</v>
      </c>
      <c r="D1122" s="102"/>
      <c r="E1122" s="103"/>
      <c r="F1122" s="103"/>
      <c r="G1122" s="103"/>
      <c r="H1122" s="104"/>
      <c r="I1122" s="96" t="str">
        <f t="shared" si="123"/>
        <v/>
      </c>
      <c r="J1122" s="109"/>
      <c r="K1122" s="307"/>
    </row>
    <row r="1123" spans="1:11" s="90" customFormat="1" ht="13.5" hidden="1" customHeight="1" x14ac:dyDescent="0.2">
      <c r="A1123" s="318"/>
      <c r="B1123" s="95" t="s">
        <v>6306</v>
      </c>
      <c r="C1123" s="116">
        <f>Anexo_01!$F143</f>
        <v>0</v>
      </c>
      <c r="D1123" s="102"/>
      <c r="E1123" s="103"/>
      <c r="F1123" s="103"/>
      <c r="G1123" s="103"/>
      <c r="H1123" s="104"/>
      <c r="I1123" s="96" t="str">
        <f t="shared" si="123"/>
        <v/>
      </c>
      <c r="J1123" s="109"/>
      <c r="K1123" s="307"/>
    </row>
    <row r="1124" spans="1:11" s="90" customFormat="1" ht="13.5" hidden="1" customHeight="1" x14ac:dyDescent="0.2">
      <c r="A1124" s="318"/>
      <c r="B1124" s="95" t="s">
        <v>6307</v>
      </c>
      <c r="C1124" s="115" t="str">
        <f>Anexo_01!$Q143</f>
        <v/>
      </c>
      <c r="D1124" s="102"/>
      <c r="E1124" s="103"/>
      <c r="F1124" s="103"/>
      <c r="G1124" s="103"/>
      <c r="H1124" s="104"/>
      <c r="I1124" s="96" t="str">
        <f t="shared" si="123"/>
        <v/>
      </c>
      <c r="J1124" s="109"/>
      <c r="K1124" s="307"/>
    </row>
    <row r="1125" spans="1:11" s="90" customFormat="1" ht="13.5" hidden="1" customHeight="1" x14ac:dyDescent="0.2">
      <c r="A1125" s="318"/>
      <c r="B1125" s="95" t="s">
        <v>6308</v>
      </c>
      <c r="C1125" s="117"/>
      <c r="D1125" s="102"/>
      <c r="E1125" s="103"/>
      <c r="F1125" s="103"/>
      <c r="G1125" s="103"/>
      <c r="H1125" s="104"/>
      <c r="I1125" s="96" t="str">
        <f t="shared" si="123"/>
        <v/>
      </c>
      <c r="J1125" s="109"/>
      <c r="K1125" s="307"/>
    </row>
    <row r="1126" spans="1:11" s="90" customFormat="1" ht="13.5" hidden="1" customHeight="1" x14ac:dyDescent="0.2">
      <c r="A1126" s="318"/>
      <c r="B1126" s="95" t="s">
        <v>6309</v>
      </c>
      <c r="C1126" s="309"/>
      <c r="D1126" s="102"/>
      <c r="E1126" s="103"/>
      <c r="F1126" s="103"/>
      <c r="G1126" s="103"/>
      <c r="H1126" s="104"/>
      <c r="I1126" s="96" t="str">
        <f t="shared" si="123"/>
        <v/>
      </c>
      <c r="J1126" s="109"/>
      <c r="K1126" s="307"/>
    </row>
    <row r="1127" spans="1:11" ht="13.5" hidden="1" customHeight="1" x14ac:dyDescent="0.3">
      <c r="A1127" s="319"/>
      <c r="B1127" s="97" t="s">
        <v>6313</v>
      </c>
      <c r="C1127" s="310"/>
      <c r="D1127" s="105"/>
      <c r="E1127" s="106"/>
      <c r="F1127" s="106"/>
      <c r="G1127" s="106"/>
      <c r="H1127" s="107"/>
      <c r="I1127" s="98" t="str">
        <f t="shared" si="123"/>
        <v/>
      </c>
      <c r="J1127" s="110"/>
      <c r="K1127" s="308"/>
    </row>
    <row r="1128" spans="1:11" s="90" customFormat="1" ht="13.5" hidden="1" customHeight="1" x14ac:dyDescent="0.2">
      <c r="A1128" s="317">
        <v>125</v>
      </c>
      <c r="B1128" s="93" t="s">
        <v>6303</v>
      </c>
      <c r="C1128" s="119">
        <f>Anexo_01!$I144</f>
        <v>0</v>
      </c>
      <c r="D1128" s="99"/>
      <c r="E1128" s="100"/>
      <c r="F1128" s="100"/>
      <c r="G1128" s="100"/>
      <c r="H1128" s="101"/>
      <c r="I1128" s="94" t="str">
        <f>IF(SUM(D1128:H1128)=0,"",SUM(D1128:H1128))</f>
        <v/>
      </c>
      <c r="J1128" s="108"/>
      <c r="K1128" s="306">
        <f>SUM(I1128:I1136)</f>
        <v>0</v>
      </c>
    </row>
    <row r="1129" spans="1:11" s="90" customFormat="1" ht="13.5" hidden="1" customHeight="1" x14ac:dyDescent="0.2">
      <c r="A1129" s="318"/>
      <c r="B1129" s="95" t="s">
        <v>6304</v>
      </c>
      <c r="C1129" s="115" t="str">
        <f>Anexo_01!$D144</f>
        <v/>
      </c>
      <c r="D1129" s="102"/>
      <c r="E1129" s="103"/>
      <c r="F1129" s="103"/>
      <c r="G1129" s="103"/>
      <c r="H1129" s="104"/>
      <c r="I1129" s="96" t="str">
        <f>IF(SUM(D1129:H1129)=0,"",SUM(D1129:H1129))</f>
        <v/>
      </c>
      <c r="J1129" s="109"/>
      <c r="K1129" s="307"/>
    </row>
    <row r="1130" spans="1:11" s="90" customFormat="1" ht="13.5" hidden="1" customHeight="1" x14ac:dyDescent="0.2">
      <c r="A1130" s="318"/>
      <c r="B1130" s="95" t="s">
        <v>6310</v>
      </c>
      <c r="C1130" s="115" t="str">
        <f>Anexo_01!$B144</f>
        <v/>
      </c>
      <c r="D1130" s="102"/>
      <c r="E1130" s="103"/>
      <c r="F1130" s="103"/>
      <c r="G1130" s="103"/>
      <c r="H1130" s="104"/>
      <c r="I1130" s="96" t="str">
        <f t="shared" ref="I1130:I1136" si="124">IF(SUM(D1130:H1130)=0,"",SUM(D1130:H1130))</f>
        <v/>
      </c>
      <c r="J1130" s="109"/>
      <c r="K1130" s="307"/>
    </row>
    <row r="1131" spans="1:11" s="90" customFormat="1" ht="13.5" hidden="1" customHeight="1" x14ac:dyDescent="0.2">
      <c r="A1131" s="318"/>
      <c r="B1131" s="95" t="s">
        <v>6305</v>
      </c>
      <c r="C1131" s="115" t="str">
        <f>CONCATENATE("10",Anexo_01!$P144)</f>
        <v>10</v>
      </c>
      <c r="D1131" s="102"/>
      <c r="E1131" s="103"/>
      <c r="F1131" s="103"/>
      <c r="G1131" s="103"/>
      <c r="H1131" s="104"/>
      <c r="I1131" s="96" t="str">
        <f t="shared" si="124"/>
        <v/>
      </c>
      <c r="J1131" s="109"/>
      <c r="K1131" s="307"/>
    </row>
    <row r="1132" spans="1:11" s="90" customFormat="1" ht="13.5" hidden="1" customHeight="1" x14ac:dyDescent="0.2">
      <c r="A1132" s="318"/>
      <c r="B1132" s="95" t="s">
        <v>6306</v>
      </c>
      <c r="C1132" s="116">
        <f>Anexo_01!$F144</f>
        <v>0</v>
      </c>
      <c r="D1132" s="102"/>
      <c r="E1132" s="103"/>
      <c r="F1132" s="103"/>
      <c r="G1132" s="103"/>
      <c r="H1132" s="104"/>
      <c r="I1132" s="96" t="str">
        <f t="shared" si="124"/>
        <v/>
      </c>
      <c r="J1132" s="109"/>
      <c r="K1132" s="307"/>
    </row>
    <row r="1133" spans="1:11" s="90" customFormat="1" ht="13.5" hidden="1" customHeight="1" x14ac:dyDescent="0.2">
      <c r="A1133" s="318"/>
      <c r="B1133" s="95" t="s">
        <v>6307</v>
      </c>
      <c r="C1133" s="115" t="str">
        <f>Anexo_01!$Q144</f>
        <v/>
      </c>
      <c r="D1133" s="102"/>
      <c r="E1133" s="103"/>
      <c r="F1133" s="103"/>
      <c r="G1133" s="103"/>
      <c r="H1133" s="104"/>
      <c r="I1133" s="96" t="str">
        <f t="shared" si="124"/>
        <v/>
      </c>
      <c r="J1133" s="109"/>
      <c r="K1133" s="307"/>
    </row>
    <row r="1134" spans="1:11" s="90" customFormat="1" ht="13.5" hidden="1" customHeight="1" x14ac:dyDescent="0.2">
      <c r="A1134" s="318"/>
      <c r="B1134" s="95" t="s">
        <v>6308</v>
      </c>
      <c r="C1134" s="117"/>
      <c r="D1134" s="102"/>
      <c r="E1134" s="103"/>
      <c r="F1134" s="103"/>
      <c r="G1134" s="103"/>
      <c r="H1134" s="104"/>
      <c r="I1134" s="96" t="str">
        <f t="shared" si="124"/>
        <v/>
      </c>
      <c r="J1134" s="109"/>
      <c r="K1134" s="307"/>
    </row>
    <row r="1135" spans="1:11" s="90" customFormat="1" ht="13.5" hidden="1" customHeight="1" x14ac:dyDescent="0.2">
      <c r="A1135" s="318"/>
      <c r="B1135" s="95" t="s">
        <v>6309</v>
      </c>
      <c r="C1135" s="309"/>
      <c r="D1135" s="102"/>
      <c r="E1135" s="103"/>
      <c r="F1135" s="103"/>
      <c r="G1135" s="103"/>
      <c r="H1135" s="104"/>
      <c r="I1135" s="96" t="str">
        <f t="shared" si="124"/>
        <v/>
      </c>
      <c r="J1135" s="109"/>
      <c r="K1135" s="307"/>
    </row>
    <row r="1136" spans="1:11" ht="13.5" hidden="1" customHeight="1" x14ac:dyDescent="0.3">
      <c r="A1136" s="319"/>
      <c r="B1136" s="97" t="s">
        <v>6313</v>
      </c>
      <c r="C1136" s="310"/>
      <c r="D1136" s="105"/>
      <c r="E1136" s="106"/>
      <c r="F1136" s="106"/>
      <c r="G1136" s="106"/>
      <c r="H1136" s="107"/>
      <c r="I1136" s="98" t="str">
        <f t="shared" si="124"/>
        <v/>
      </c>
      <c r="J1136" s="110"/>
      <c r="K1136" s="308"/>
    </row>
    <row r="1137" spans="1:11" s="90" customFormat="1" ht="13.5" hidden="1" customHeight="1" x14ac:dyDescent="0.2">
      <c r="A1137" s="317">
        <v>126</v>
      </c>
      <c r="B1137" s="93" t="s">
        <v>6303</v>
      </c>
      <c r="C1137" s="119">
        <f>Anexo_01!$I145</f>
        <v>0</v>
      </c>
      <c r="D1137" s="99"/>
      <c r="E1137" s="100"/>
      <c r="F1137" s="100"/>
      <c r="G1137" s="100"/>
      <c r="H1137" s="101"/>
      <c r="I1137" s="94" t="str">
        <f>IF(SUM(D1137:H1137)=0,"",SUM(D1137:H1137))</f>
        <v/>
      </c>
      <c r="J1137" s="108"/>
      <c r="K1137" s="306">
        <f>SUM(I1137:I1145)</f>
        <v>0</v>
      </c>
    </row>
    <row r="1138" spans="1:11" s="90" customFormat="1" ht="13.5" hidden="1" customHeight="1" x14ac:dyDescent="0.2">
      <c r="A1138" s="318"/>
      <c r="B1138" s="95" t="s">
        <v>6304</v>
      </c>
      <c r="C1138" s="115" t="str">
        <f>Anexo_01!$D145</f>
        <v/>
      </c>
      <c r="D1138" s="102"/>
      <c r="E1138" s="103"/>
      <c r="F1138" s="103"/>
      <c r="G1138" s="103"/>
      <c r="H1138" s="104"/>
      <c r="I1138" s="96" t="str">
        <f>IF(SUM(D1138:H1138)=0,"",SUM(D1138:H1138))</f>
        <v/>
      </c>
      <c r="J1138" s="109"/>
      <c r="K1138" s="307"/>
    </row>
    <row r="1139" spans="1:11" s="90" customFormat="1" ht="13.5" hidden="1" customHeight="1" x14ac:dyDescent="0.2">
      <c r="A1139" s="318"/>
      <c r="B1139" s="95" t="s">
        <v>6310</v>
      </c>
      <c r="C1139" s="115" t="str">
        <f>Anexo_01!$B145</f>
        <v/>
      </c>
      <c r="D1139" s="102"/>
      <c r="E1139" s="103"/>
      <c r="F1139" s="103"/>
      <c r="G1139" s="103"/>
      <c r="H1139" s="104"/>
      <c r="I1139" s="96" t="str">
        <f t="shared" ref="I1139:I1145" si="125">IF(SUM(D1139:H1139)=0,"",SUM(D1139:H1139))</f>
        <v/>
      </c>
      <c r="J1139" s="109"/>
      <c r="K1139" s="307"/>
    </row>
    <row r="1140" spans="1:11" s="90" customFormat="1" ht="13.5" hidden="1" customHeight="1" x14ac:dyDescent="0.2">
      <c r="A1140" s="318"/>
      <c r="B1140" s="95" t="s">
        <v>6305</v>
      </c>
      <c r="C1140" s="115" t="str">
        <f>CONCATENATE("10",Anexo_01!$P145)</f>
        <v>10</v>
      </c>
      <c r="D1140" s="102"/>
      <c r="E1140" s="103"/>
      <c r="F1140" s="103"/>
      <c r="G1140" s="103"/>
      <c r="H1140" s="104"/>
      <c r="I1140" s="96" t="str">
        <f t="shared" si="125"/>
        <v/>
      </c>
      <c r="J1140" s="109"/>
      <c r="K1140" s="307"/>
    </row>
    <row r="1141" spans="1:11" s="90" customFormat="1" ht="13.5" hidden="1" customHeight="1" x14ac:dyDescent="0.2">
      <c r="A1141" s="318"/>
      <c r="B1141" s="95" t="s">
        <v>6306</v>
      </c>
      <c r="C1141" s="116">
        <f>Anexo_01!$F145</f>
        <v>0</v>
      </c>
      <c r="D1141" s="102"/>
      <c r="E1141" s="103"/>
      <c r="F1141" s="103"/>
      <c r="G1141" s="103"/>
      <c r="H1141" s="104"/>
      <c r="I1141" s="96" t="str">
        <f t="shared" si="125"/>
        <v/>
      </c>
      <c r="J1141" s="109"/>
      <c r="K1141" s="307"/>
    </row>
    <row r="1142" spans="1:11" s="90" customFormat="1" ht="13.5" hidden="1" customHeight="1" x14ac:dyDescent="0.2">
      <c r="A1142" s="318"/>
      <c r="B1142" s="95" t="s">
        <v>6307</v>
      </c>
      <c r="C1142" s="115" t="str">
        <f>Anexo_01!$Q145</f>
        <v/>
      </c>
      <c r="D1142" s="102"/>
      <c r="E1142" s="103"/>
      <c r="F1142" s="103"/>
      <c r="G1142" s="103"/>
      <c r="H1142" s="104"/>
      <c r="I1142" s="96" t="str">
        <f t="shared" si="125"/>
        <v/>
      </c>
      <c r="J1142" s="109"/>
      <c r="K1142" s="307"/>
    </row>
    <row r="1143" spans="1:11" s="90" customFormat="1" ht="13.5" hidden="1" customHeight="1" x14ac:dyDescent="0.2">
      <c r="A1143" s="318"/>
      <c r="B1143" s="95" t="s">
        <v>6308</v>
      </c>
      <c r="C1143" s="117"/>
      <c r="D1143" s="102"/>
      <c r="E1143" s="103"/>
      <c r="F1143" s="103"/>
      <c r="G1143" s="103"/>
      <c r="H1143" s="104"/>
      <c r="I1143" s="96" t="str">
        <f t="shared" si="125"/>
        <v/>
      </c>
      <c r="J1143" s="109"/>
      <c r="K1143" s="307"/>
    </row>
    <row r="1144" spans="1:11" s="90" customFormat="1" ht="13.5" hidden="1" customHeight="1" x14ac:dyDescent="0.2">
      <c r="A1144" s="318"/>
      <c r="B1144" s="95" t="s">
        <v>6309</v>
      </c>
      <c r="C1144" s="309"/>
      <c r="D1144" s="102"/>
      <c r="E1144" s="103"/>
      <c r="F1144" s="103"/>
      <c r="G1144" s="103"/>
      <c r="H1144" s="104"/>
      <c r="I1144" s="96" t="str">
        <f t="shared" si="125"/>
        <v/>
      </c>
      <c r="J1144" s="109"/>
      <c r="K1144" s="307"/>
    </row>
    <row r="1145" spans="1:11" ht="13.5" hidden="1" customHeight="1" x14ac:dyDescent="0.3">
      <c r="A1145" s="319"/>
      <c r="B1145" s="97" t="s">
        <v>6313</v>
      </c>
      <c r="C1145" s="310"/>
      <c r="D1145" s="105"/>
      <c r="E1145" s="106"/>
      <c r="F1145" s="106"/>
      <c r="G1145" s="106"/>
      <c r="H1145" s="107"/>
      <c r="I1145" s="98" t="str">
        <f t="shared" si="125"/>
        <v/>
      </c>
      <c r="J1145" s="110"/>
      <c r="K1145" s="308"/>
    </row>
    <row r="1146" spans="1:11" s="90" customFormat="1" ht="13.5" hidden="1" customHeight="1" x14ac:dyDescent="0.2">
      <c r="A1146" s="317">
        <v>127</v>
      </c>
      <c r="B1146" s="93" t="s">
        <v>6303</v>
      </c>
      <c r="C1146" s="119">
        <f>Anexo_01!$I146</f>
        <v>0</v>
      </c>
      <c r="D1146" s="99"/>
      <c r="E1146" s="100"/>
      <c r="F1146" s="100"/>
      <c r="G1146" s="100"/>
      <c r="H1146" s="101"/>
      <c r="I1146" s="94" t="str">
        <f>IF(SUM(D1146:H1146)=0,"",SUM(D1146:H1146))</f>
        <v/>
      </c>
      <c r="J1146" s="108"/>
      <c r="K1146" s="306">
        <f>SUM(I1146:I1154)</f>
        <v>0</v>
      </c>
    </row>
    <row r="1147" spans="1:11" s="90" customFormat="1" ht="13.5" hidden="1" customHeight="1" x14ac:dyDescent="0.2">
      <c r="A1147" s="318"/>
      <c r="B1147" s="95" t="s">
        <v>6304</v>
      </c>
      <c r="C1147" s="115" t="str">
        <f>Anexo_01!$D146</f>
        <v/>
      </c>
      <c r="D1147" s="102"/>
      <c r="E1147" s="103"/>
      <c r="F1147" s="103"/>
      <c r="G1147" s="103"/>
      <c r="H1147" s="104"/>
      <c r="I1147" s="96" t="str">
        <f>IF(SUM(D1147:H1147)=0,"",SUM(D1147:H1147))</f>
        <v/>
      </c>
      <c r="J1147" s="109"/>
      <c r="K1147" s="307"/>
    </row>
    <row r="1148" spans="1:11" s="90" customFormat="1" ht="13.5" hidden="1" customHeight="1" x14ac:dyDescent="0.2">
      <c r="A1148" s="318"/>
      <c r="B1148" s="95" t="s">
        <v>6310</v>
      </c>
      <c r="C1148" s="115" t="str">
        <f>Anexo_01!$B146</f>
        <v/>
      </c>
      <c r="D1148" s="102"/>
      <c r="E1148" s="103"/>
      <c r="F1148" s="103"/>
      <c r="G1148" s="103"/>
      <c r="H1148" s="104"/>
      <c r="I1148" s="96" t="str">
        <f t="shared" ref="I1148:I1154" si="126">IF(SUM(D1148:H1148)=0,"",SUM(D1148:H1148))</f>
        <v/>
      </c>
      <c r="J1148" s="109"/>
      <c r="K1148" s="307"/>
    </row>
    <row r="1149" spans="1:11" s="90" customFormat="1" ht="13.5" hidden="1" customHeight="1" x14ac:dyDescent="0.2">
      <c r="A1149" s="318"/>
      <c r="B1149" s="95" t="s">
        <v>6305</v>
      </c>
      <c r="C1149" s="115" t="str">
        <f>CONCATENATE("10",Anexo_01!$P146)</f>
        <v>10</v>
      </c>
      <c r="D1149" s="102"/>
      <c r="E1149" s="103"/>
      <c r="F1149" s="103"/>
      <c r="G1149" s="103"/>
      <c r="H1149" s="104"/>
      <c r="I1149" s="96" t="str">
        <f t="shared" si="126"/>
        <v/>
      </c>
      <c r="J1149" s="109"/>
      <c r="K1149" s="307"/>
    </row>
    <row r="1150" spans="1:11" s="90" customFormat="1" ht="13.5" hidden="1" customHeight="1" x14ac:dyDescent="0.2">
      <c r="A1150" s="318"/>
      <c r="B1150" s="95" t="s">
        <v>6306</v>
      </c>
      <c r="C1150" s="116">
        <f>Anexo_01!$F146</f>
        <v>0</v>
      </c>
      <c r="D1150" s="102"/>
      <c r="E1150" s="103"/>
      <c r="F1150" s="103"/>
      <c r="G1150" s="103"/>
      <c r="H1150" s="104"/>
      <c r="I1150" s="96" t="str">
        <f t="shared" si="126"/>
        <v/>
      </c>
      <c r="J1150" s="109"/>
      <c r="K1150" s="307"/>
    </row>
    <row r="1151" spans="1:11" s="90" customFormat="1" ht="13.5" hidden="1" customHeight="1" x14ac:dyDescent="0.2">
      <c r="A1151" s="318"/>
      <c r="B1151" s="95" t="s">
        <v>6307</v>
      </c>
      <c r="C1151" s="115" t="str">
        <f>Anexo_01!$Q146</f>
        <v/>
      </c>
      <c r="D1151" s="102"/>
      <c r="E1151" s="103"/>
      <c r="F1151" s="103"/>
      <c r="G1151" s="103"/>
      <c r="H1151" s="104"/>
      <c r="I1151" s="96" t="str">
        <f t="shared" si="126"/>
        <v/>
      </c>
      <c r="J1151" s="109"/>
      <c r="K1151" s="307"/>
    </row>
    <row r="1152" spans="1:11" s="90" customFormat="1" ht="13.5" hidden="1" customHeight="1" x14ac:dyDescent="0.2">
      <c r="A1152" s="318"/>
      <c r="B1152" s="95" t="s">
        <v>6308</v>
      </c>
      <c r="C1152" s="117"/>
      <c r="D1152" s="102"/>
      <c r="E1152" s="103"/>
      <c r="F1152" s="103"/>
      <c r="G1152" s="103"/>
      <c r="H1152" s="104"/>
      <c r="I1152" s="96" t="str">
        <f t="shared" si="126"/>
        <v/>
      </c>
      <c r="J1152" s="109"/>
      <c r="K1152" s="307"/>
    </row>
    <row r="1153" spans="1:11" s="90" customFormat="1" ht="13.5" hidden="1" customHeight="1" x14ac:dyDescent="0.2">
      <c r="A1153" s="318"/>
      <c r="B1153" s="95" t="s">
        <v>6309</v>
      </c>
      <c r="C1153" s="309"/>
      <c r="D1153" s="102"/>
      <c r="E1153" s="103"/>
      <c r="F1153" s="103"/>
      <c r="G1153" s="103"/>
      <c r="H1153" s="104"/>
      <c r="I1153" s="96" t="str">
        <f t="shared" si="126"/>
        <v/>
      </c>
      <c r="J1153" s="109"/>
      <c r="K1153" s="307"/>
    </row>
    <row r="1154" spans="1:11" ht="13.5" hidden="1" customHeight="1" x14ac:dyDescent="0.3">
      <c r="A1154" s="319"/>
      <c r="B1154" s="97" t="s">
        <v>6313</v>
      </c>
      <c r="C1154" s="310"/>
      <c r="D1154" s="105"/>
      <c r="E1154" s="106"/>
      <c r="F1154" s="106"/>
      <c r="G1154" s="106"/>
      <c r="H1154" s="107"/>
      <c r="I1154" s="98" t="str">
        <f t="shared" si="126"/>
        <v/>
      </c>
      <c r="J1154" s="110"/>
      <c r="K1154" s="308"/>
    </row>
    <row r="1155" spans="1:11" s="90" customFormat="1" ht="13.5" hidden="1" customHeight="1" x14ac:dyDescent="0.2">
      <c r="A1155" s="317">
        <v>128</v>
      </c>
      <c r="B1155" s="93" t="s">
        <v>6303</v>
      </c>
      <c r="C1155" s="119">
        <f>Anexo_01!$I147</f>
        <v>0</v>
      </c>
      <c r="D1155" s="99"/>
      <c r="E1155" s="100"/>
      <c r="F1155" s="100"/>
      <c r="G1155" s="100"/>
      <c r="H1155" s="101"/>
      <c r="I1155" s="94" t="str">
        <f>IF(SUM(D1155:H1155)=0,"",SUM(D1155:H1155))</f>
        <v/>
      </c>
      <c r="J1155" s="108"/>
      <c r="K1155" s="306">
        <f>SUM(I1155:I1163)</f>
        <v>0</v>
      </c>
    </row>
    <row r="1156" spans="1:11" s="90" customFormat="1" ht="13.5" hidden="1" customHeight="1" x14ac:dyDescent="0.2">
      <c r="A1156" s="318"/>
      <c r="B1156" s="95" t="s">
        <v>6304</v>
      </c>
      <c r="C1156" s="115" t="str">
        <f>Anexo_01!$D147</f>
        <v/>
      </c>
      <c r="D1156" s="102"/>
      <c r="E1156" s="103"/>
      <c r="F1156" s="103"/>
      <c r="G1156" s="103"/>
      <c r="H1156" s="104"/>
      <c r="I1156" s="96" t="str">
        <f>IF(SUM(D1156:H1156)=0,"",SUM(D1156:H1156))</f>
        <v/>
      </c>
      <c r="J1156" s="109"/>
      <c r="K1156" s="307"/>
    </row>
    <row r="1157" spans="1:11" s="90" customFormat="1" ht="13.5" hidden="1" customHeight="1" x14ac:dyDescent="0.2">
      <c r="A1157" s="318"/>
      <c r="B1157" s="95" t="s">
        <v>6310</v>
      </c>
      <c r="C1157" s="115" t="str">
        <f>Anexo_01!$B147</f>
        <v/>
      </c>
      <c r="D1157" s="102"/>
      <c r="E1157" s="103"/>
      <c r="F1157" s="103"/>
      <c r="G1157" s="103"/>
      <c r="H1157" s="104"/>
      <c r="I1157" s="96" t="str">
        <f t="shared" ref="I1157:I1163" si="127">IF(SUM(D1157:H1157)=0,"",SUM(D1157:H1157))</f>
        <v/>
      </c>
      <c r="J1157" s="109"/>
      <c r="K1157" s="307"/>
    </row>
    <row r="1158" spans="1:11" s="90" customFormat="1" ht="13.5" hidden="1" customHeight="1" x14ac:dyDescent="0.2">
      <c r="A1158" s="318"/>
      <c r="B1158" s="95" t="s">
        <v>6305</v>
      </c>
      <c r="C1158" s="115" t="str">
        <f>CONCATENATE("10",Anexo_01!$P147)</f>
        <v>10</v>
      </c>
      <c r="D1158" s="102"/>
      <c r="E1158" s="103"/>
      <c r="F1158" s="103"/>
      <c r="G1158" s="103"/>
      <c r="H1158" s="104"/>
      <c r="I1158" s="96" t="str">
        <f t="shared" si="127"/>
        <v/>
      </c>
      <c r="J1158" s="109"/>
      <c r="K1158" s="307"/>
    </row>
    <row r="1159" spans="1:11" s="90" customFormat="1" ht="13.5" hidden="1" customHeight="1" x14ac:dyDescent="0.2">
      <c r="A1159" s="318"/>
      <c r="B1159" s="95" t="s">
        <v>6306</v>
      </c>
      <c r="C1159" s="116">
        <f>Anexo_01!$F147</f>
        <v>0</v>
      </c>
      <c r="D1159" s="102"/>
      <c r="E1159" s="103"/>
      <c r="F1159" s="103"/>
      <c r="G1159" s="103"/>
      <c r="H1159" s="104"/>
      <c r="I1159" s="96" t="str">
        <f t="shared" si="127"/>
        <v/>
      </c>
      <c r="J1159" s="109"/>
      <c r="K1159" s="307"/>
    </row>
    <row r="1160" spans="1:11" s="90" customFormat="1" ht="13.5" hidden="1" customHeight="1" x14ac:dyDescent="0.2">
      <c r="A1160" s="318"/>
      <c r="B1160" s="95" t="s">
        <v>6307</v>
      </c>
      <c r="C1160" s="115" t="str">
        <f>Anexo_01!$Q147</f>
        <v/>
      </c>
      <c r="D1160" s="102"/>
      <c r="E1160" s="103"/>
      <c r="F1160" s="103"/>
      <c r="G1160" s="103"/>
      <c r="H1160" s="104"/>
      <c r="I1160" s="96" t="str">
        <f t="shared" si="127"/>
        <v/>
      </c>
      <c r="J1160" s="109"/>
      <c r="K1160" s="307"/>
    </row>
    <row r="1161" spans="1:11" s="90" customFormat="1" ht="13.5" hidden="1" customHeight="1" x14ac:dyDescent="0.2">
      <c r="A1161" s="318"/>
      <c r="B1161" s="95" t="s">
        <v>6308</v>
      </c>
      <c r="C1161" s="117"/>
      <c r="D1161" s="102"/>
      <c r="E1161" s="103"/>
      <c r="F1161" s="103"/>
      <c r="G1161" s="103"/>
      <c r="H1161" s="104"/>
      <c r="I1161" s="96" t="str">
        <f t="shared" si="127"/>
        <v/>
      </c>
      <c r="J1161" s="109"/>
      <c r="K1161" s="307"/>
    </row>
    <row r="1162" spans="1:11" s="90" customFormat="1" ht="13.5" hidden="1" customHeight="1" x14ac:dyDescent="0.2">
      <c r="A1162" s="318"/>
      <c r="B1162" s="95" t="s">
        <v>6309</v>
      </c>
      <c r="C1162" s="309"/>
      <c r="D1162" s="102"/>
      <c r="E1162" s="103"/>
      <c r="F1162" s="103"/>
      <c r="G1162" s="103"/>
      <c r="H1162" s="104"/>
      <c r="I1162" s="96" t="str">
        <f t="shared" si="127"/>
        <v/>
      </c>
      <c r="J1162" s="109"/>
      <c r="K1162" s="307"/>
    </row>
    <row r="1163" spans="1:11" ht="13.5" hidden="1" customHeight="1" x14ac:dyDescent="0.3">
      <c r="A1163" s="319"/>
      <c r="B1163" s="97" t="s">
        <v>6313</v>
      </c>
      <c r="C1163" s="310"/>
      <c r="D1163" s="105"/>
      <c r="E1163" s="106"/>
      <c r="F1163" s="106"/>
      <c r="G1163" s="106"/>
      <c r="H1163" s="107"/>
      <c r="I1163" s="98" t="str">
        <f t="shared" si="127"/>
        <v/>
      </c>
      <c r="J1163" s="110"/>
      <c r="K1163" s="308"/>
    </row>
    <row r="1164" spans="1:11" s="90" customFormat="1" ht="13.5" hidden="1" customHeight="1" x14ac:dyDescent="0.2">
      <c r="A1164" s="317">
        <v>129</v>
      </c>
      <c r="B1164" s="93" t="s">
        <v>6303</v>
      </c>
      <c r="C1164" s="119">
        <f>Anexo_01!$I148</f>
        <v>0</v>
      </c>
      <c r="D1164" s="99"/>
      <c r="E1164" s="100"/>
      <c r="F1164" s="100"/>
      <c r="G1164" s="100"/>
      <c r="H1164" s="101"/>
      <c r="I1164" s="94" t="str">
        <f>IF(SUM(D1164:H1164)=0,"",SUM(D1164:H1164))</f>
        <v/>
      </c>
      <c r="J1164" s="108"/>
      <c r="K1164" s="306">
        <f>SUM(I1164:I1172)</f>
        <v>0</v>
      </c>
    </row>
    <row r="1165" spans="1:11" s="90" customFormat="1" ht="13.5" hidden="1" customHeight="1" x14ac:dyDescent="0.2">
      <c r="A1165" s="318"/>
      <c r="B1165" s="95" t="s">
        <v>6304</v>
      </c>
      <c r="C1165" s="115" t="str">
        <f>Anexo_01!$D148</f>
        <v/>
      </c>
      <c r="D1165" s="102"/>
      <c r="E1165" s="103"/>
      <c r="F1165" s="103"/>
      <c r="G1165" s="103"/>
      <c r="H1165" s="104"/>
      <c r="I1165" s="96" t="str">
        <f>IF(SUM(D1165:H1165)=0,"",SUM(D1165:H1165))</f>
        <v/>
      </c>
      <c r="J1165" s="109"/>
      <c r="K1165" s="307"/>
    </row>
    <row r="1166" spans="1:11" s="90" customFormat="1" ht="13.5" hidden="1" customHeight="1" x14ac:dyDescent="0.2">
      <c r="A1166" s="318"/>
      <c r="B1166" s="95" t="s">
        <v>6310</v>
      </c>
      <c r="C1166" s="115" t="str">
        <f>Anexo_01!$B148</f>
        <v/>
      </c>
      <c r="D1166" s="102"/>
      <c r="E1166" s="103"/>
      <c r="F1166" s="103"/>
      <c r="G1166" s="103"/>
      <c r="H1166" s="104"/>
      <c r="I1166" s="96" t="str">
        <f t="shared" ref="I1166:I1172" si="128">IF(SUM(D1166:H1166)=0,"",SUM(D1166:H1166))</f>
        <v/>
      </c>
      <c r="J1166" s="109"/>
      <c r="K1166" s="307"/>
    </row>
    <row r="1167" spans="1:11" s="90" customFormat="1" ht="13.5" hidden="1" customHeight="1" x14ac:dyDescent="0.2">
      <c r="A1167" s="318"/>
      <c r="B1167" s="95" t="s">
        <v>6305</v>
      </c>
      <c r="C1167" s="115" t="str">
        <f>CONCATENATE("10",Anexo_01!$P148)</f>
        <v>10</v>
      </c>
      <c r="D1167" s="102"/>
      <c r="E1167" s="103"/>
      <c r="F1167" s="103"/>
      <c r="G1167" s="103"/>
      <c r="H1167" s="104"/>
      <c r="I1167" s="96" t="str">
        <f t="shared" si="128"/>
        <v/>
      </c>
      <c r="J1167" s="109"/>
      <c r="K1167" s="307"/>
    </row>
    <row r="1168" spans="1:11" s="90" customFormat="1" ht="13.5" hidden="1" customHeight="1" x14ac:dyDescent="0.2">
      <c r="A1168" s="318"/>
      <c r="B1168" s="95" t="s">
        <v>6306</v>
      </c>
      <c r="C1168" s="116">
        <f>Anexo_01!$F148</f>
        <v>0</v>
      </c>
      <c r="D1168" s="102"/>
      <c r="E1168" s="103"/>
      <c r="F1168" s="103"/>
      <c r="G1168" s="103"/>
      <c r="H1168" s="104"/>
      <c r="I1168" s="96" t="str">
        <f t="shared" si="128"/>
        <v/>
      </c>
      <c r="J1168" s="109"/>
      <c r="K1168" s="307"/>
    </row>
    <row r="1169" spans="1:11" s="90" customFormat="1" ht="13.5" hidden="1" customHeight="1" x14ac:dyDescent="0.2">
      <c r="A1169" s="318"/>
      <c r="B1169" s="95" t="s">
        <v>6307</v>
      </c>
      <c r="C1169" s="115" t="str">
        <f>Anexo_01!$Q148</f>
        <v/>
      </c>
      <c r="D1169" s="102"/>
      <c r="E1169" s="103"/>
      <c r="F1169" s="103"/>
      <c r="G1169" s="103"/>
      <c r="H1169" s="104"/>
      <c r="I1169" s="96" t="str">
        <f t="shared" si="128"/>
        <v/>
      </c>
      <c r="J1169" s="109"/>
      <c r="K1169" s="307"/>
    </row>
    <row r="1170" spans="1:11" s="90" customFormat="1" ht="13.5" hidden="1" customHeight="1" x14ac:dyDescent="0.2">
      <c r="A1170" s="318"/>
      <c r="B1170" s="95" t="s">
        <v>6308</v>
      </c>
      <c r="C1170" s="117"/>
      <c r="D1170" s="102"/>
      <c r="E1170" s="103"/>
      <c r="F1170" s="103"/>
      <c r="G1170" s="103"/>
      <c r="H1170" s="104"/>
      <c r="I1170" s="96" t="str">
        <f t="shared" si="128"/>
        <v/>
      </c>
      <c r="J1170" s="109"/>
      <c r="K1170" s="307"/>
    </row>
    <row r="1171" spans="1:11" s="90" customFormat="1" ht="13.5" hidden="1" customHeight="1" x14ac:dyDescent="0.2">
      <c r="A1171" s="318"/>
      <c r="B1171" s="95" t="s">
        <v>6309</v>
      </c>
      <c r="C1171" s="309"/>
      <c r="D1171" s="102"/>
      <c r="E1171" s="103"/>
      <c r="F1171" s="103"/>
      <c r="G1171" s="103"/>
      <c r="H1171" s="104"/>
      <c r="I1171" s="96" t="str">
        <f t="shared" si="128"/>
        <v/>
      </c>
      <c r="J1171" s="109"/>
      <c r="K1171" s="307"/>
    </row>
    <row r="1172" spans="1:11" ht="13.5" hidden="1" customHeight="1" x14ac:dyDescent="0.3">
      <c r="A1172" s="319"/>
      <c r="B1172" s="97" t="s">
        <v>6313</v>
      </c>
      <c r="C1172" s="310"/>
      <c r="D1172" s="105"/>
      <c r="E1172" s="106"/>
      <c r="F1172" s="106"/>
      <c r="G1172" s="106"/>
      <c r="H1172" s="107"/>
      <c r="I1172" s="98" t="str">
        <f t="shared" si="128"/>
        <v/>
      </c>
      <c r="J1172" s="110"/>
      <c r="K1172" s="308"/>
    </row>
    <row r="1173" spans="1:11" s="90" customFormat="1" ht="13.5" hidden="1" customHeight="1" x14ac:dyDescent="0.2">
      <c r="A1173" s="317">
        <v>130</v>
      </c>
      <c r="B1173" s="93" t="s">
        <v>6303</v>
      </c>
      <c r="C1173" s="119">
        <f>Anexo_01!$I149</f>
        <v>0</v>
      </c>
      <c r="D1173" s="99"/>
      <c r="E1173" s="100"/>
      <c r="F1173" s="100"/>
      <c r="G1173" s="100"/>
      <c r="H1173" s="101"/>
      <c r="I1173" s="94" t="str">
        <f>IF(SUM(D1173:H1173)=0,"",SUM(D1173:H1173))</f>
        <v/>
      </c>
      <c r="J1173" s="108"/>
      <c r="K1173" s="306">
        <f>SUM(I1173:I1181)</f>
        <v>0</v>
      </c>
    </row>
    <row r="1174" spans="1:11" s="90" customFormat="1" ht="13.5" hidden="1" customHeight="1" x14ac:dyDescent="0.2">
      <c r="A1174" s="318"/>
      <c r="B1174" s="95" t="s">
        <v>6304</v>
      </c>
      <c r="C1174" s="115" t="str">
        <f>Anexo_01!$D149</f>
        <v/>
      </c>
      <c r="D1174" s="102"/>
      <c r="E1174" s="103"/>
      <c r="F1174" s="103"/>
      <c r="G1174" s="103"/>
      <c r="H1174" s="104"/>
      <c r="I1174" s="96" t="str">
        <f>IF(SUM(D1174:H1174)=0,"",SUM(D1174:H1174))</f>
        <v/>
      </c>
      <c r="J1174" s="109"/>
      <c r="K1174" s="307"/>
    </row>
    <row r="1175" spans="1:11" s="90" customFormat="1" ht="13.5" hidden="1" customHeight="1" x14ac:dyDescent="0.2">
      <c r="A1175" s="318"/>
      <c r="B1175" s="95" t="s">
        <v>6310</v>
      </c>
      <c r="C1175" s="115" t="str">
        <f>Anexo_01!$B149</f>
        <v/>
      </c>
      <c r="D1175" s="102"/>
      <c r="E1175" s="103"/>
      <c r="F1175" s="103"/>
      <c r="G1175" s="103"/>
      <c r="H1175" s="104"/>
      <c r="I1175" s="96" t="str">
        <f t="shared" ref="I1175:I1181" si="129">IF(SUM(D1175:H1175)=0,"",SUM(D1175:H1175))</f>
        <v/>
      </c>
      <c r="J1175" s="109"/>
      <c r="K1175" s="307"/>
    </row>
    <row r="1176" spans="1:11" s="90" customFormat="1" ht="13.5" hidden="1" customHeight="1" x14ac:dyDescent="0.2">
      <c r="A1176" s="318"/>
      <c r="B1176" s="95" t="s">
        <v>6305</v>
      </c>
      <c r="C1176" s="115" t="str">
        <f>CONCATENATE("10",Anexo_01!$P149)</f>
        <v>10</v>
      </c>
      <c r="D1176" s="102"/>
      <c r="E1176" s="103"/>
      <c r="F1176" s="103"/>
      <c r="G1176" s="103"/>
      <c r="H1176" s="104"/>
      <c r="I1176" s="96" t="str">
        <f t="shared" si="129"/>
        <v/>
      </c>
      <c r="J1176" s="109"/>
      <c r="K1176" s="307"/>
    </row>
    <row r="1177" spans="1:11" s="90" customFormat="1" ht="13.5" hidden="1" customHeight="1" x14ac:dyDescent="0.2">
      <c r="A1177" s="318"/>
      <c r="B1177" s="95" t="s">
        <v>6306</v>
      </c>
      <c r="C1177" s="116">
        <f>Anexo_01!$F149</f>
        <v>0</v>
      </c>
      <c r="D1177" s="102"/>
      <c r="E1177" s="103"/>
      <c r="F1177" s="103"/>
      <c r="G1177" s="103"/>
      <c r="H1177" s="104"/>
      <c r="I1177" s="96" t="str">
        <f t="shared" si="129"/>
        <v/>
      </c>
      <c r="J1177" s="109"/>
      <c r="K1177" s="307"/>
    </row>
    <row r="1178" spans="1:11" s="90" customFormat="1" ht="13.5" hidden="1" customHeight="1" x14ac:dyDescent="0.2">
      <c r="A1178" s="318"/>
      <c r="B1178" s="95" t="s">
        <v>6307</v>
      </c>
      <c r="C1178" s="115" t="str">
        <f>Anexo_01!$Q149</f>
        <v/>
      </c>
      <c r="D1178" s="102"/>
      <c r="E1178" s="103"/>
      <c r="F1178" s="103"/>
      <c r="G1178" s="103"/>
      <c r="H1178" s="104"/>
      <c r="I1178" s="96" t="str">
        <f t="shared" si="129"/>
        <v/>
      </c>
      <c r="J1178" s="109"/>
      <c r="K1178" s="307"/>
    </row>
    <row r="1179" spans="1:11" s="90" customFormat="1" ht="13.5" hidden="1" customHeight="1" x14ac:dyDescent="0.2">
      <c r="A1179" s="318"/>
      <c r="B1179" s="95" t="s">
        <v>6308</v>
      </c>
      <c r="C1179" s="117"/>
      <c r="D1179" s="102"/>
      <c r="E1179" s="103"/>
      <c r="F1179" s="103"/>
      <c r="G1179" s="103"/>
      <c r="H1179" s="104"/>
      <c r="I1179" s="96" t="str">
        <f t="shared" si="129"/>
        <v/>
      </c>
      <c r="J1179" s="109"/>
      <c r="K1179" s="307"/>
    </row>
    <row r="1180" spans="1:11" s="90" customFormat="1" ht="13.5" hidden="1" customHeight="1" x14ac:dyDescent="0.2">
      <c r="A1180" s="318"/>
      <c r="B1180" s="95" t="s">
        <v>6309</v>
      </c>
      <c r="C1180" s="309"/>
      <c r="D1180" s="102"/>
      <c r="E1180" s="103"/>
      <c r="F1180" s="103"/>
      <c r="G1180" s="103"/>
      <c r="H1180" s="104"/>
      <c r="I1180" s="96" t="str">
        <f t="shared" si="129"/>
        <v/>
      </c>
      <c r="J1180" s="109"/>
      <c r="K1180" s="307"/>
    </row>
    <row r="1181" spans="1:11" ht="13.5" hidden="1" customHeight="1" x14ac:dyDescent="0.3">
      <c r="A1181" s="319"/>
      <c r="B1181" s="97" t="s">
        <v>6313</v>
      </c>
      <c r="C1181" s="310"/>
      <c r="D1181" s="105"/>
      <c r="E1181" s="106"/>
      <c r="F1181" s="106"/>
      <c r="G1181" s="106"/>
      <c r="H1181" s="107"/>
      <c r="I1181" s="98" t="str">
        <f t="shared" si="129"/>
        <v/>
      </c>
      <c r="J1181" s="110"/>
      <c r="K1181" s="308"/>
    </row>
    <row r="1182" spans="1:11" s="90" customFormat="1" ht="13.5" customHeight="1" x14ac:dyDescent="0.2">
      <c r="A1182" s="303">
        <v>1</v>
      </c>
      <c r="B1182" s="93" t="s">
        <v>6303</v>
      </c>
      <c r="C1182" s="118">
        <f>Anexo_01!$I155</f>
        <v>0</v>
      </c>
      <c r="D1182" s="99"/>
      <c r="E1182" s="100"/>
      <c r="F1182" s="100"/>
      <c r="G1182" s="100"/>
      <c r="H1182" s="101"/>
      <c r="I1182" s="94" t="str">
        <f>IF(SUM(D1182:H1182)=0,"",SUM(D1182:H1182))</f>
        <v/>
      </c>
      <c r="J1182" s="108"/>
      <c r="K1182" s="306">
        <f>SUM(I1182:I1190)</f>
        <v>0</v>
      </c>
    </row>
    <row r="1183" spans="1:11" s="90" customFormat="1" ht="13.5" customHeight="1" x14ac:dyDescent="0.2">
      <c r="A1183" s="304"/>
      <c r="B1183" s="95" t="s">
        <v>6304</v>
      </c>
      <c r="C1183" s="115" t="str">
        <f>Anexo_01!$D155</f>
        <v>PROFESOR POR HORAS</v>
      </c>
      <c r="D1183" s="102"/>
      <c r="E1183" s="103"/>
      <c r="F1183" s="103"/>
      <c r="G1183" s="103"/>
      <c r="H1183" s="104"/>
      <c r="I1183" s="96" t="str">
        <f>IF(SUM(D1183:H1183)=0,"",SUM(D1183:H1183))</f>
        <v/>
      </c>
      <c r="J1183" s="109"/>
      <c r="K1183" s="307"/>
    </row>
    <row r="1184" spans="1:11" s="90" customFormat="1" ht="13.5" customHeight="1" x14ac:dyDescent="0.2">
      <c r="A1184" s="304"/>
      <c r="B1184" s="95" t="s">
        <v>6310</v>
      </c>
      <c r="C1184" s="115" t="str">
        <f>Anexo_01!$B155</f>
        <v>VACANTE</v>
      </c>
      <c r="D1184" s="102"/>
      <c r="E1184" s="103"/>
      <c r="F1184" s="103"/>
      <c r="G1184" s="103"/>
      <c r="H1184" s="104"/>
      <c r="I1184" s="96" t="str">
        <f t="shared" ref="I1184:I1190" si="130">IF(SUM(D1184:H1184)=0,"",SUM(D1184:H1184))</f>
        <v/>
      </c>
      <c r="J1184" s="109"/>
      <c r="K1184" s="307"/>
    </row>
    <row r="1185" spans="1:11" s="90" customFormat="1" ht="13.5" customHeight="1" x14ac:dyDescent="0.2">
      <c r="A1185" s="304"/>
      <c r="B1185" s="95" t="s">
        <v>6305</v>
      </c>
      <c r="C1185" s="117"/>
      <c r="D1185" s="102"/>
      <c r="E1185" s="103"/>
      <c r="F1185" s="103"/>
      <c r="G1185" s="103"/>
      <c r="H1185" s="104"/>
      <c r="I1185" s="96" t="str">
        <f t="shared" si="130"/>
        <v/>
      </c>
      <c r="J1185" s="109"/>
      <c r="K1185" s="307"/>
    </row>
    <row r="1186" spans="1:11" s="90" customFormat="1" ht="13.5" customHeight="1" x14ac:dyDescent="0.2">
      <c r="A1186" s="304"/>
      <c r="B1186" s="95" t="s">
        <v>6306</v>
      </c>
      <c r="C1186" s="116" t="str">
        <f>Anexo_01!$F155</f>
        <v>CIENCIAS SOCIALES</v>
      </c>
      <c r="D1186" s="102"/>
      <c r="E1186" s="103"/>
      <c r="F1186" s="103"/>
      <c r="G1186" s="103"/>
      <c r="H1186" s="104"/>
      <c r="I1186" s="96" t="str">
        <f t="shared" si="130"/>
        <v/>
      </c>
      <c r="J1186" s="109"/>
      <c r="K1186" s="307"/>
    </row>
    <row r="1187" spans="1:11" s="90" customFormat="1" ht="13.5" customHeight="1" x14ac:dyDescent="0.2">
      <c r="A1187" s="304"/>
      <c r="B1187" s="95" t="s">
        <v>6307</v>
      </c>
      <c r="C1187" s="117"/>
      <c r="D1187" s="102"/>
      <c r="E1187" s="103"/>
      <c r="F1187" s="103"/>
      <c r="G1187" s="103"/>
      <c r="H1187" s="104"/>
      <c r="I1187" s="96" t="str">
        <f t="shared" si="130"/>
        <v/>
      </c>
      <c r="J1187" s="109"/>
      <c r="K1187" s="307"/>
    </row>
    <row r="1188" spans="1:11" s="90" customFormat="1" ht="13.5" customHeight="1" x14ac:dyDescent="0.2">
      <c r="A1188" s="304"/>
      <c r="B1188" s="95" t="s">
        <v>6308</v>
      </c>
      <c r="C1188" s="117"/>
      <c r="D1188" s="102"/>
      <c r="E1188" s="103"/>
      <c r="F1188" s="103"/>
      <c r="G1188" s="103"/>
      <c r="H1188" s="104"/>
      <c r="I1188" s="96" t="str">
        <f t="shared" si="130"/>
        <v/>
      </c>
      <c r="J1188" s="109"/>
      <c r="K1188" s="307"/>
    </row>
    <row r="1189" spans="1:11" s="90" customFormat="1" ht="13.5" customHeight="1" x14ac:dyDescent="0.2">
      <c r="A1189" s="304"/>
      <c r="B1189" s="95" t="s">
        <v>6309</v>
      </c>
      <c r="C1189" s="309" t="s">
        <v>6558</v>
      </c>
      <c r="D1189" s="102"/>
      <c r="E1189" s="103"/>
      <c r="F1189" s="103"/>
      <c r="G1189" s="103"/>
      <c r="H1189" s="104"/>
      <c r="I1189" s="96" t="str">
        <f t="shared" si="130"/>
        <v/>
      </c>
      <c r="J1189" s="109"/>
      <c r="K1189" s="307"/>
    </row>
    <row r="1190" spans="1:11" ht="13.5" customHeight="1" x14ac:dyDescent="0.3">
      <c r="A1190" s="305"/>
      <c r="B1190" s="97" t="s">
        <v>6313</v>
      </c>
      <c r="C1190" s="310"/>
      <c r="D1190" s="105"/>
      <c r="E1190" s="106"/>
      <c r="F1190" s="106"/>
      <c r="G1190" s="106"/>
      <c r="H1190" s="107"/>
      <c r="I1190" s="98" t="str">
        <f t="shared" si="130"/>
        <v/>
      </c>
      <c r="J1190" s="110"/>
      <c r="K1190" s="308"/>
    </row>
    <row r="1191" spans="1:11" s="90" customFormat="1" ht="13.5" customHeight="1" x14ac:dyDescent="0.2">
      <c r="A1191" s="303">
        <v>2</v>
      </c>
      <c r="B1191" s="93" t="s">
        <v>6303</v>
      </c>
      <c r="C1191" s="118">
        <f>Anexo_01!$I156</f>
        <v>0</v>
      </c>
      <c r="D1191" s="99"/>
      <c r="E1191" s="100"/>
      <c r="F1191" s="100"/>
      <c r="G1191" s="100"/>
      <c r="H1191" s="101"/>
      <c r="I1191" s="94" t="str">
        <f>IF(SUM(D1191:H1191)=0,"",SUM(D1191:H1191))</f>
        <v/>
      </c>
      <c r="J1191" s="108"/>
      <c r="K1191" s="306">
        <f>SUM(I1191:I1199)</f>
        <v>0</v>
      </c>
    </row>
    <row r="1192" spans="1:11" s="90" customFormat="1" ht="13.5" customHeight="1" x14ac:dyDescent="0.2">
      <c r="A1192" s="304"/>
      <c r="B1192" s="95" t="s">
        <v>6304</v>
      </c>
      <c r="C1192" s="115">
        <f>Anexo_01!$D156</f>
        <v>0</v>
      </c>
      <c r="D1192" s="102"/>
      <c r="E1192" s="103"/>
      <c r="F1192" s="103"/>
      <c r="G1192" s="103"/>
      <c r="H1192" s="104"/>
      <c r="I1192" s="96" t="str">
        <f>IF(SUM(D1192:H1192)=0,"",SUM(D1192:H1192))</f>
        <v/>
      </c>
      <c r="J1192" s="109"/>
      <c r="K1192" s="307"/>
    </row>
    <row r="1193" spans="1:11" s="90" customFormat="1" ht="13.5" customHeight="1" x14ac:dyDescent="0.2">
      <c r="A1193" s="304"/>
      <c r="B1193" s="95" t="s">
        <v>6310</v>
      </c>
      <c r="C1193" s="115">
        <f>Anexo_01!$B156</f>
        <v>0</v>
      </c>
      <c r="D1193" s="102"/>
      <c r="E1193" s="103"/>
      <c r="F1193" s="103"/>
      <c r="G1193" s="103"/>
      <c r="H1193" s="104"/>
      <c r="I1193" s="96" t="str">
        <f t="shared" ref="I1193:I1199" si="131">IF(SUM(D1193:H1193)=0,"",SUM(D1193:H1193))</f>
        <v/>
      </c>
      <c r="J1193" s="109"/>
      <c r="K1193" s="307"/>
    </row>
    <row r="1194" spans="1:11" s="90" customFormat="1" ht="13.5" customHeight="1" x14ac:dyDescent="0.2">
      <c r="A1194" s="304"/>
      <c r="B1194" s="95" t="s">
        <v>6305</v>
      </c>
      <c r="C1194" s="117"/>
      <c r="D1194" s="102"/>
      <c r="E1194" s="103"/>
      <c r="F1194" s="103"/>
      <c r="G1194" s="103"/>
      <c r="H1194" s="104"/>
      <c r="I1194" s="96" t="str">
        <f t="shared" si="131"/>
        <v/>
      </c>
      <c r="J1194" s="109"/>
      <c r="K1194" s="307"/>
    </row>
    <row r="1195" spans="1:11" s="90" customFormat="1" ht="13.5" customHeight="1" x14ac:dyDescent="0.2">
      <c r="A1195" s="304"/>
      <c r="B1195" s="95" t="s">
        <v>6306</v>
      </c>
      <c r="C1195" s="116">
        <f>Anexo_01!$F156</f>
        <v>0</v>
      </c>
      <c r="D1195" s="102"/>
      <c r="E1195" s="103"/>
      <c r="F1195" s="103"/>
      <c r="G1195" s="103"/>
      <c r="H1195" s="104"/>
      <c r="I1195" s="96" t="str">
        <f t="shared" si="131"/>
        <v/>
      </c>
      <c r="J1195" s="109"/>
      <c r="K1195" s="307"/>
    </row>
    <row r="1196" spans="1:11" s="90" customFormat="1" ht="13.5" customHeight="1" x14ac:dyDescent="0.2">
      <c r="A1196" s="304"/>
      <c r="B1196" s="95" t="s">
        <v>6307</v>
      </c>
      <c r="C1196" s="117"/>
      <c r="D1196" s="102"/>
      <c r="E1196" s="103"/>
      <c r="F1196" s="103"/>
      <c r="G1196" s="103"/>
      <c r="H1196" s="104"/>
      <c r="I1196" s="96" t="str">
        <f t="shared" si="131"/>
        <v/>
      </c>
      <c r="J1196" s="109"/>
      <c r="K1196" s="307"/>
    </row>
    <row r="1197" spans="1:11" s="90" customFormat="1" ht="13.5" customHeight="1" x14ac:dyDescent="0.2">
      <c r="A1197" s="304"/>
      <c r="B1197" s="95" t="s">
        <v>6308</v>
      </c>
      <c r="C1197" s="117"/>
      <c r="D1197" s="102"/>
      <c r="E1197" s="103"/>
      <c r="F1197" s="103"/>
      <c r="G1197" s="103"/>
      <c r="H1197" s="104"/>
      <c r="I1197" s="96" t="str">
        <f t="shared" si="131"/>
        <v/>
      </c>
      <c r="J1197" s="109"/>
      <c r="K1197" s="307"/>
    </row>
    <row r="1198" spans="1:11" s="90" customFormat="1" ht="13.5" customHeight="1" x14ac:dyDescent="0.2">
      <c r="A1198" s="304"/>
      <c r="B1198" s="95" t="s">
        <v>6309</v>
      </c>
      <c r="C1198" s="309" t="s">
        <v>6559</v>
      </c>
      <c r="D1198" s="102"/>
      <c r="E1198" s="103"/>
      <c r="F1198" s="103"/>
      <c r="G1198" s="103"/>
      <c r="H1198" s="104"/>
      <c r="I1198" s="96" t="str">
        <f t="shared" si="131"/>
        <v/>
      </c>
      <c r="J1198" s="109"/>
      <c r="K1198" s="307"/>
    </row>
    <row r="1199" spans="1:11" ht="13.5" customHeight="1" x14ac:dyDescent="0.3">
      <c r="A1199" s="305"/>
      <c r="B1199" s="97" t="s">
        <v>6313</v>
      </c>
      <c r="C1199" s="310"/>
      <c r="D1199" s="105"/>
      <c r="E1199" s="106"/>
      <c r="F1199" s="106"/>
      <c r="G1199" s="106"/>
      <c r="H1199" s="107"/>
      <c r="I1199" s="98" t="str">
        <f t="shared" si="131"/>
        <v/>
      </c>
      <c r="J1199" s="110"/>
      <c r="K1199" s="308"/>
    </row>
    <row r="1200" spans="1:11" s="90" customFormat="1" ht="13.5" hidden="1" customHeight="1" x14ac:dyDescent="0.2">
      <c r="A1200" s="303">
        <v>3</v>
      </c>
      <c r="B1200" s="93" t="s">
        <v>6303</v>
      </c>
      <c r="C1200" s="118">
        <f>Anexo_01!$I157</f>
        <v>0</v>
      </c>
      <c r="D1200" s="99"/>
      <c r="E1200" s="100"/>
      <c r="F1200" s="100"/>
      <c r="G1200" s="100"/>
      <c r="H1200" s="101"/>
      <c r="I1200" s="94" t="str">
        <f>IF(SUM(D1200:H1200)=0,"",SUM(D1200:H1200))</f>
        <v/>
      </c>
      <c r="J1200" s="108"/>
      <c r="K1200" s="306">
        <f>SUM(I1200:I1208)</f>
        <v>0</v>
      </c>
    </row>
    <row r="1201" spans="1:11" s="90" customFormat="1" ht="13.5" hidden="1" customHeight="1" x14ac:dyDescent="0.2">
      <c r="A1201" s="304"/>
      <c r="B1201" s="95" t="s">
        <v>6304</v>
      </c>
      <c r="C1201" s="115">
        <f>Anexo_01!$D157</f>
        <v>0</v>
      </c>
      <c r="D1201" s="102"/>
      <c r="E1201" s="103"/>
      <c r="F1201" s="103"/>
      <c r="G1201" s="103"/>
      <c r="H1201" s="104"/>
      <c r="I1201" s="96" t="str">
        <f>IF(SUM(D1201:H1201)=0,"",SUM(D1201:H1201))</f>
        <v/>
      </c>
      <c r="J1201" s="109"/>
      <c r="K1201" s="307"/>
    </row>
    <row r="1202" spans="1:11" s="90" customFormat="1" ht="13.5" hidden="1" customHeight="1" x14ac:dyDescent="0.2">
      <c r="A1202" s="304"/>
      <c r="B1202" s="95" t="s">
        <v>6310</v>
      </c>
      <c r="C1202" s="115">
        <f>Anexo_01!$B157</f>
        <v>0</v>
      </c>
      <c r="D1202" s="102"/>
      <c r="E1202" s="103"/>
      <c r="F1202" s="103"/>
      <c r="G1202" s="103"/>
      <c r="H1202" s="104"/>
      <c r="I1202" s="96" t="str">
        <f t="shared" ref="I1202:I1208" si="132">IF(SUM(D1202:H1202)=0,"",SUM(D1202:H1202))</f>
        <v/>
      </c>
      <c r="J1202" s="109"/>
      <c r="K1202" s="307"/>
    </row>
    <row r="1203" spans="1:11" s="90" customFormat="1" ht="13.5" hidden="1" customHeight="1" x14ac:dyDescent="0.2">
      <c r="A1203" s="304"/>
      <c r="B1203" s="95" t="s">
        <v>6305</v>
      </c>
      <c r="C1203" s="117"/>
      <c r="D1203" s="102"/>
      <c r="E1203" s="103"/>
      <c r="F1203" s="103"/>
      <c r="G1203" s="103"/>
      <c r="H1203" s="104"/>
      <c r="I1203" s="96" t="str">
        <f t="shared" si="132"/>
        <v/>
      </c>
      <c r="J1203" s="109"/>
      <c r="K1203" s="307"/>
    </row>
    <row r="1204" spans="1:11" s="90" customFormat="1" ht="13.5" hidden="1" customHeight="1" x14ac:dyDescent="0.2">
      <c r="A1204" s="304"/>
      <c r="B1204" s="95" t="s">
        <v>6306</v>
      </c>
      <c r="C1204" s="116">
        <f>Anexo_01!$F157</f>
        <v>0</v>
      </c>
      <c r="D1204" s="102"/>
      <c r="E1204" s="103"/>
      <c r="F1204" s="103"/>
      <c r="G1204" s="103"/>
      <c r="H1204" s="104"/>
      <c r="I1204" s="96" t="str">
        <f t="shared" si="132"/>
        <v/>
      </c>
      <c r="J1204" s="109"/>
      <c r="K1204" s="307"/>
    </row>
    <row r="1205" spans="1:11" s="90" customFormat="1" ht="13.5" hidden="1" customHeight="1" x14ac:dyDescent="0.2">
      <c r="A1205" s="304"/>
      <c r="B1205" s="95" t="s">
        <v>6307</v>
      </c>
      <c r="C1205" s="117"/>
      <c r="D1205" s="102"/>
      <c r="E1205" s="103"/>
      <c r="F1205" s="103"/>
      <c r="G1205" s="103"/>
      <c r="H1205" s="104"/>
      <c r="I1205" s="96" t="str">
        <f t="shared" si="132"/>
        <v/>
      </c>
      <c r="J1205" s="109"/>
      <c r="K1205" s="307"/>
    </row>
    <row r="1206" spans="1:11" s="90" customFormat="1" ht="13.5" hidden="1" customHeight="1" x14ac:dyDescent="0.2">
      <c r="A1206" s="304"/>
      <c r="B1206" s="95" t="s">
        <v>6308</v>
      </c>
      <c r="C1206" s="117"/>
      <c r="D1206" s="102"/>
      <c r="E1206" s="103"/>
      <c r="F1206" s="103"/>
      <c r="G1206" s="103"/>
      <c r="H1206" s="104"/>
      <c r="I1206" s="96" t="str">
        <f t="shared" si="132"/>
        <v/>
      </c>
      <c r="J1206" s="109"/>
      <c r="K1206" s="307"/>
    </row>
    <row r="1207" spans="1:11" s="90" customFormat="1" ht="13.5" hidden="1" customHeight="1" x14ac:dyDescent="0.2">
      <c r="A1207" s="304"/>
      <c r="B1207" s="95" t="s">
        <v>6309</v>
      </c>
      <c r="C1207" s="309"/>
      <c r="D1207" s="102"/>
      <c r="E1207" s="103"/>
      <c r="F1207" s="103"/>
      <c r="G1207" s="103"/>
      <c r="H1207" s="104"/>
      <c r="I1207" s="96" t="str">
        <f t="shared" si="132"/>
        <v/>
      </c>
      <c r="J1207" s="109"/>
      <c r="K1207" s="307"/>
    </row>
    <row r="1208" spans="1:11" ht="13.5" hidden="1" customHeight="1" x14ac:dyDescent="0.3">
      <c r="A1208" s="305"/>
      <c r="B1208" s="97" t="s">
        <v>6313</v>
      </c>
      <c r="C1208" s="310"/>
      <c r="D1208" s="105"/>
      <c r="E1208" s="106"/>
      <c r="F1208" s="106"/>
      <c r="G1208" s="106"/>
      <c r="H1208" s="107"/>
      <c r="I1208" s="98" t="str">
        <f t="shared" si="132"/>
        <v/>
      </c>
      <c r="J1208" s="110"/>
      <c r="K1208" s="308"/>
    </row>
    <row r="1209" spans="1:11" s="90" customFormat="1" ht="13.5" hidden="1" customHeight="1" x14ac:dyDescent="0.2">
      <c r="A1209" s="303">
        <v>4</v>
      </c>
      <c r="B1209" s="93" t="s">
        <v>6303</v>
      </c>
      <c r="C1209" s="118">
        <f>Anexo_01!$I158</f>
        <v>0</v>
      </c>
      <c r="D1209" s="99"/>
      <c r="E1209" s="100"/>
      <c r="F1209" s="100"/>
      <c r="G1209" s="100"/>
      <c r="H1209" s="101"/>
      <c r="I1209" s="94" t="str">
        <f>IF(SUM(D1209:H1209)=0,"",SUM(D1209:H1209))</f>
        <v/>
      </c>
      <c r="J1209" s="108"/>
      <c r="K1209" s="306">
        <f>SUM(I1209:I1217)</f>
        <v>0</v>
      </c>
    </row>
    <row r="1210" spans="1:11" s="90" customFormat="1" ht="13.5" hidden="1" customHeight="1" x14ac:dyDescent="0.2">
      <c r="A1210" s="304"/>
      <c r="B1210" s="95" t="s">
        <v>6304</v>
      </c>
      <c r="C1210" s="115">
        <f>Anexo_01!$D158</f>
        <v>0</v>
      </c>
      <c r="D1210" s="102"/>
      <c r="E1210" s="103"/>
      <c r="F1210" s="103"/>
      <c r="G1210" s="103"/>
      <c r="H1210" s="104"/>
      <c r="I1210" s="96" t="str">
        <f>IF(SUM(D1210:H1210)=0,"",SUM(D1210:H1210))</f>
        <v/>
      </c>
      <c r="J1210" s="109"/>
      <c r="K1210" s="307"/>
    </row>
    <row r="1211" spans="1:11" s="90" customFormat="1" ht="13.5" hidden="1" customHeight="1" x14ac:dyDescent="0.2">
      <c r="A1211" s="304"/>
      <c r="B1211" s="95" t="s">
        <v>6310</v>
      </c>
      <c r="C1211" s="115">
        <f>Anexo_01!$B158</f>
        <v>0</v>
      </c>
      <c r="D1211" s="102"/>
      <c r="E1211" s="103"/>
      <c r="F1211" s="103"/>
      <c r="G1211" s="103"/>
      <c r="H1211" s="104"/>
      <c r="I1211" s="96" t="str">
        <f t="shared" ref="I1211:I1217" si="133">IF(SUM(D1211:H1211)=0,"",SUM(D1211:H1211))</f>
        <v/>
      </c>
      <c r="J1211" s="109"/>
      <c r="K1211" s="307"/>
    </row>
    <row r="1212" spans="1:11" s="90" customFormat="1" ht="13.5" hidden="1" customHeight="1" x14ac:dyDescent="0.2">
      <c r="A1212" s="304"/>
      <c r="B1212" s="95" t="s">
        <v>6305</v>
      </c>
      <c r="C1212" s="117"/>
      <c r="D1212" s="102"/>
      <c r="E1212" s="103"/>
      <c r="F1212" s="103"/>
      <c r="G1212" s="103"/>
      <c r="H1212" s="104"/>
      <c r="I1212" s="96" t="str">
        <f t="shared" si="133"/>
        <v/>
      </c>
      <c r="J1212" s="109"/>
      <c r="K1212" s="307"/>
    </row>
    <row r="1213" spans="1:11" s="90" customFormat="1" ht="13.5" hidden="1" customHeight="1" x14ac:dyDescent="0.2">
      <c r="A1213" s="304"/>
      <c r="B1213" s="95" t="s">
        <v>6306</v>
      </c>
      <c r="C1213" s="116">
        <f>Anexo_01!$F158</f>
        <v>0</v>
      </c>
      <c r="D1213" s="102"/>
      <c r="E1213" s="103"/>
      <c r="F1213" s="103"/>
      <c r="G1213" s="103"/>
      <c r="H1213" s="104"/>
      <c r="I1213" s="96" t="str">
        <f t="shared" si="133"/>
        <v/>
      </c>
      <c r="J1213" s="109"/>
      <c r="K1213" s="307"/>
    </row>
    <row r="1214" spans="1:11" s="90" customFormat="1" ht="13.5" hidden="1" customHeight="1" x14ac:dyDescent="0.2">
      <c r="A1214" s="304"/>
      <c r="B1214" s="95" t="s">
        <v>6307</v>
      </c>
      <c r="C1214" s="117"/>
      <c r="D1214" s="102"/>
      <c r="E1214" s="103"/>
      <c r="F1214" s="103"/>
      <c r="G1214" s="103"/>
      <c r="H1214" s="104"/>
      <c r="I1214" s="96" t="str">
        <f t="shared" si="133"/>
        <v/>
      </c>
      <c r="J1214" s="109"/>
      <c r="K1214" s="307"/>
    </row>
    <row r="1215" spans="1:11" s="90" customFormat="1" ht="13.5" hidden="1" customHeight="1" x14ac:dyDescent="0.2">
      <c r="A1215" s="304"/>
      <c r="B1215" s="95" t="s">
        <v>6308</v>
      </c>
      <c r="C1215" s="117"/>
      <c r="D1215" s="102"/>
      <c r="E1215" s="103"/>
      <c r="F1215" s="103"/>
      <c r="G1215" s="103"/>
      <c r="H1215" s="104"/>
      <c r="I1215" s="96" t="str">
        <f t="shared" si="133"/>
        <v/>
      </c>
      <c r="J1215" s="109"/>
      <c r="K1215" s="307"/>
    </row>
    <row r="1216" spans="1:11" s="90" customFormat="1" ht="13.5" hidden="1" customHeight="1" x14ac:dyDescent="0.2">
      <c r="A1216" s="304"/>
      <c r="B1216" s="95" t="s">
        <v>6309</v>
      </c>
      <c r="C1216" s="309"/>
      <c r="D1216" s="102"/>
      <c r="E1216" s="103"/>
      <c r="F1216" s="103"/>
      <c r="G1216" s="103"/>
      <c r="H1216" s="104"/>
      <c r="I1216" s="96" t="str">
        <f t="shared" si="133"/>
        <v/>
      </c>
      <c r="J1216" s="109"/>
      <c r="K1216" s="307"/>
    </row>
    <row r="1217" spans="1:11" ht="13.5" hidden="1" customHeight="1" x14ac:dyDescent="0.3">
      <c r="A1217" s="305"/>
      <c r="B1217" s="97" t="s">
        <v>6313</v>
      </c>
      <c r="C1217" s="310"/>
      <c r="D1217" s="105"/>
      <c r="E1217" s="106"/>
      <c r="F1217" s="106"/>
      <c r="G1217" s="106"/>
      <c r="H1217" s="107"/>
      <c r="I1217" s="98" t="str">
        <f t="shared" si="133"/>
        <v/>
      </c>
      <c r="J1217" s="110"/>
      <c r="K1217" s="308"/>
    </row>
    <row r="1218" spans="1:11" s="90" customFormat="1" ht="13.5" hidden="1" customHeight="1" x14ac:dyDescent="0.2">
      <c r="A1218" s="303">
        <v>5</v>
      </c>
      <c r="B1218" s="93" t="s">
        <v>6303</v>
      </c>
      <c r="C1218" s="118">
        <f>Anexo_01!$I159</f>
        <v>0</v>
      </c>
      <c r="D1218" s="99"/>
      <c r="E1218" s="100"/>
      <c r="F1218" s="100"/>
      <c r="G1218" s="100"/>
      <c r="H1218" s="101"/>
      <c r="I1218" s="94" t="str">
        <f>IF(SUM(D1218:H1218)=0,"",SUM(D1218:H1218))</f>
        <v/>
      </c>
      <c r="J1218" s="108"/>
      <c r="K1218" s="306">
        <f>SUM(I1218:I1226)</f>
        <v>0</v>
      </c>
    </row>
    <row r="1219" spans="1:11" s="90" customFormat="1" ht="13.5" hidden="1" customHeight="1" x14ac:dyDescent="0.2">
      <c r="A1219" s="304"/>
      <c r="B1219" s="95" t="s">
        <v>6304</v>
      </c>
      <c r="C1219" s="115">
        <f>Anexo_01!$D159</f>
        <v>0</v>
      </c>
      <c r="D1219" s="102"/>
      <c r="E1219" s="103"/>
      <c r="F1219" s="103"/>
      <c r="G1219" s="103"/>
      <c r="H1219" s="104"/>
      <c r="I1219" s="96" t="str">
        <f>IF(SUM(D1219:H1219)=0,"",SUM(D1219:H1219))</f>
        <v/>
      </c>
      <c r="J1219" s="109"/>
      <c r="K1219" s="307"/>
    </row>
    <row r="1220" spans="1:11" s="90" customFormat="1" ht="13.5" hidden="1" customHeight="1" x14ac:dyDescent="0.2">
      <c r="A1220" s="304"/>
      <c r="B1220" s="95" t="s">
        <v>6310</v>
      </c>
      <c r="C1220" s="115">
        <f>Anexo_01!$B159</f>
        <v>0</v>
      </c>
      <c r="D1220" s="102"/>
      <c r="E1220" s="103"/>
      <c r="F1220" s="103"/>
      <c r="G1220" s="103"/>
      <c r="H1220" s="104"/>
      <c r="I1220" s="96" t="str">
        <f t="shared" ref="I1220:I1226" si="134">IF(SUM(D1220:H1220)=0,"",SUM(D1220:H1220))</f>
        <v/>
      </c>
      <c r="J1220" s="109"/>
      <c r="K1220" s="307"/>
    </row>
    <row r="1221" spans="1:11" s="90" customFormat="1" ht="13.5" hidden="1" customHeight="1" x14ac:dyDescent="0.2">
      <c r="A1221" s="304"/>
      <c r="B1221" s="95" t="s">
        <v>6305</v>
      </c>
      <c r="C1221" s="117"/>
      <c r="D1221" s="102"/>
      <c r="E1221" s="103"/>
      <c r="F1221" s="103"/>
      <c r="G1221" s="103"/>
      <c r="H1221" s="104"/>
      <c r="I1221" s="96" t="str">
        <f t="shared" si="134"/>
        <v/>
      </c>
      <c r="J1221" s="109"/>
      <c r="K1221" s="307"/>
    </row>
    <row r="1222" spans="1:11" s="90" customFormat="1" ht="13.5" hidden="1" customHeight="1" x14ac:dyDescent="0.2">
      <c r="A1222" s="304"/>
      <c r="B1222" s="95" t="s">
        <v>6306</v>
      </c>
      <c r="C1222" s="116">
        <f>Anexo_01!$F159</f>
        <v>0</v>
      </c>
      <c r="D1222" s="102"/>
      <c r="E1222" s="103"/>
      <c r="F1222" s="103"/>
      <c r="G1222" s="103"/>
      <c r="H1222" s="104"/>
      <c r="I1222" s="96" t="str">
        <f t="shared" si="134"/>
        <v/>
      </c>
      <c r="J1222" s="109"/>
      <c r="K1222" s="307"/>
    </row>
    <row r="1223" spans="1:11" s="90" customFormat="1" ht="13.5" hidden="1" customHeight="1" x14ac:dyDescent="0.2">
      <c r="A1223" s="304"/>
      <c r="B1223" s="95" t="s">
        <v>6307</v>
      </c>
      <c r="C1223" s="117"/>
      <c r="D1223" s="102"/>
      <c r="E1223" s="103"/>
      <c r="F1223" s="103"/>
      <c r="G1223" s="103"/>
      <c r="H1223" s="104"/>
      <c r="I1223" s="96" t="str">
        <f t="shared" si="134"/>
        <v/>
      </c>
      <c r="J1223" s="109"/>
      <c r="K1223" s="307"/>
    </row>
    <row r="1224" spans="1:11" s="90" customFormat="1" ht="13.5" hidden="1" customHeight="1" x14ac:dyDescent="0.2">
      <c r="A1224" s="304"/>
      <c r="B1224" s="95" t="s">
        <v>6308</v>
      </c>
      <c r="C1224" s="117"/>
      <c r="D1224" s="102"/>
      <c r="E1224" s="103"/>
      <c r="F1224" s="103"/>
      <c r="G1224" s="103"/>
      <c r="H1224" s="104"/>
      <c r="I1224" s="96" t="str">
        <f t="shared" si="134"/>
        <v/>
      </c>
      <c r="J1224" s="109"/>
      <c r="K1224" s="307"/>
    </row>
    <row r="1225" spans="1:11" s="90" customFormat="1" ht="13.5" hidden="1" customHeight="1" x14ac:dyDescent="0.2">
      <c r="A1225" s="304"/>
      <c r="B1225" s="95" t="s">
        <v>6309</v>
      </c>
      <c r="C1225" s="309"/>
      <c r="D1225" s="102"/>
      <c r="E1225" s="103"/>
      <c r="F1225" s="103"/>
      <c r="G1225" s="103"/>
      <c r="H1225" s="104"/>
      <c r="I1225" s="96" t="str">
        <f t="shared" si="134"/>
        <v/>
      </c>
      <c r="J1225" s="109"/>
      <c r="K1225" s="307"/>
    </row>
    <row r="1226" spans="1:11" ht="13.5" hidden="1" customHeight="1" x14ac:dyDescent="0.3">
      <c r="A1226" s="305"/>
      <c r="B1226" s="97" t="s">
        <v>6313</v>
      </c>
      <c r="C1226" s="310"/>
      <c r="D1226" s="105"/>
      <c r="E1226" s="106"/>
      <c r="F1226" s="106"/>
      <c r="G1226" s="106"/>
      <c r="H1226" s="107"/>
      <c r="I1226" s="98" t="str">
        <f t="shared" si="134"/>
        <v/>
      </c>
      <c r="J1226" s="110"/>
      <c r="K1226" s="308"/>
    </row>
    <row r="1227" spans="1:11" s="90" customFormat="1" ht="13.5" hidden="1" customHeight="1" x14ac:dyDescent="0.2">
      <c r="A1227" s="303">
        <v>6</v>
      </c>
      <c r="B1227" s="93" t="s">
        <v>6303</v>
      </c>
      <c r="C1227" s="118">
        <f>Anexo_01!$I160</f>
        <v>0</v>
      </c>
      <c r="D1227" s="99"/>
      <c r="E1227" s="100"/>
      <c r="F1227" s="100"/>
      <c r="G1227" s="100"/>
      <c r="H1227" s="101"/>
      <c r="I1227" s="94" t="str">
        <f>IF(SUM(D1227:H1227)=0,"",SUM(D1227:H1227))</f>
        <v/>
      </c>
      <c r="J1227" s="108"/>
      <c r="K1227" s="306">
        <f>SUM(I1227:I1235)</f>
        <v>0</v>
      </c>
    </row>
    <row r="1228" spans="1:11" s="90" customFormat="1" ht="13.5" hidden="1" customHeight="1" x14ac:dyDescent="0.2">
      <c r="A1228" s="304"/>
      <c r="B1228" s="95" t="s">
        <v>6304</v>
      </c>
      <c r="C1228" s="115">
        <f>Anexo_01!$D160</f>
        <v>0</v>
      </c>
      <c r="D1228" s="102"/>
      <c r="E1228" s="103"/>
      <c r="F1228" s="103"/>
      <c r="G1228" s="103"/>
      <c r="H1228" s="104"/>
      <c r="I1228" s="96" t="str">
        <f>IF(SUM(D1228:H1228)=0,"",SUM(D1228:H1228))</f>
        <v/>
      </c>
      <c r="J1228" s="109"/>
      <c r="K1228" s="307"/>
    </row>
    <row r="1229" spans="1:11" s="90" customFormat="1" ht="13.5" hidden="1" customHeight="1" x14ac:dyDescent="0.2">
      <c r="A1229" s="304"/>
      <c r="B1229" s="95" t="s">
        <v>6310</v>
      </c>
      <c r="C1229" s="115">
        <f>Anexo_01!$B160</f>
        <v>0</v>
      </c>
      <c r="D1229" s="102"/>
      <c r="E1229" s="103"/>
      <c r="F1229" s="103"/>
      <c r="G1229" s="103"/>
      <c r="H1229" s="104"/>
      <c r="I1229" s="96" t="str">
        <f t="shared" ref="I1229:I1235" si="135">IF(SUM(D1229:H1229)=0,"",SUM(D1229:H1229))</f>
        <v/>
      </c>
      <c r="J1229" s="109"/>
      <c r="K1229" s="307"/>
    </row>
    <row r="1230" spans="1:11" s="90" customFormat="1" ht="13.5" hidden="1" customHeight="1" x14ac:dyDescent="0.2">
      <c r="A1230" s="304"/>
      <c r="B1230" s="95" t="s">
        <v>6305</v>
      </c>
      <c r="C1230" s="117"/>
      <c r="D1230" s="102"/>
      <c r="E1230" s="103"/>
      <c r="F1230" s="103"/>
      <c r="G1230" s="103"/>
      <c r="H1230" s="104"/>
      <c r="I1230" s="96" t="str">
        <f t="shared" si="135"/>
        <v/>
      </c>
      <c r="J1230" s="109"/>
      <c r="K1230" s="307"/>
    </row>
    <row r="1231" spans="1:11" s="90" customFormat="1" ht="13.5" hidden="1" customHeight="1" x14ac:dyDescent="0.2">
      <c r="A1231" s="304"/>
      <c r="B1231" s="95" t="s">
        <v>6306</v>
      </c>
      <c r="C1231" s="116">
        <f>Anexo_01!$F160</f>
        <v>0</v>
      </c>
      <c r="D1231" s="102"/>
      <c r="E1231" s="103"/>
      <c r="F1231" s="103"/>
      <c r="G1231" s="103"/>
      <c r="H1231" s="104"/>
      <c r="I1231" s="96" t="str">
        <f t="shared" si="135"/>
        <v/>
      </c>
      <c r="J1231" s="109"/>
      <c r="K1231" s="307"/>
    </row>
    <row r="1232" spans="1:11" s="90" customFormat="1" ht="13.5" hidden="1" customHeight="1" x14ac:dyDescent="0.2">
      <c r="A1232" s="304"/>
      <c r="B1232" s="95" t="s">
        <v>6307</v>
      </c>
      <c r="C1232" s="117"/>
      <c r="D1232" s="102"/>
      <c r="E1232" s="103"/>
      <c r="F1232" s="103"/>
      <c r="G1232" s="103"/>
      <c r="H1232" s="104"/>
      <c r="I1232" s="96" t="str">
        <f t="shared" si="135"/>
        <v/>
      </c>
      <c r="J1232" s="109"/>
      <c r="K1232" s="307"/>
    </row>
    <row r="1233" spans="1:11" s="90" customFormat="1" ht="13.5" hidden="1" customHeight="1" x14ac:dyDescent="0.2">
      <c r="A1233" s="304"/>
      <c r="B1233" s="95" t="s">
        <v>6308</v>
      </c>
      <c r="C1233" s="117"/>
      <c r="D1233" s="102"/>
      <c r="E1233" s="103"/>
      <c r="F1233" s="103"/>
      <c r="G1233" s="103"/>
      <c r="H1233" s="104"/>
      <c r="I1233" s="96" t="str">
        <f t="shared" si="135"/>
        <v/>
      </c>
      <c r="J1233" s="109"/>
      <c r="K1233" s="307"/>
    </row>
    <row r="1234" spans="1:11" s="90" customFormat="1" ht="13.5" hidden="1" customHeight="1" x14ac:dyDescent="0.2">
      <c r="A1234" s="304"/>
      <c r="B1234" s="95" t="s">
        <v>6309</v>
      </c>
      <c r="C1234" s="309"/>
      <c r="D1234" s="102"/>
      <c r="E1234" s="103"/>
      <c r="F1234" s="103"/>
      <c r="G1234" s="103"/>
      <c r="H1234" s="104"/>
      <c r="I1234" s="96" t="str">
        <f t="shared" si="135"/>
        <v/>
      </c>
      <c r="J1234" s="109"/>
      <c r="K1234" s="307"/>
    </row>
    <row r="1235" spans="1:11" ht="13.5" hidden="1" customHeight="1" x14ac:dyDescent="0.3">
      <c r="A1235" s="305"/>
      <c r="B1235" s="97" t="s">
        <v>6313</v>
      </c>
      <c r="C1235" s="310"/>
      <c r="D1235" s="105"/>
      <c r="E1235" s="106"/>
      <c r="F1235" s="106"/>
      <c r="G1235" s="106"/>
      <c r="H1235" s="107"/>
      <c r="I1235" s="98" t="str">
        <f t="shared" si="135"/>
        <v/>
      </c>
      <c r="J1235" s="110"/>
      <c r="K1235" s="308"/>
    </row>
    <row r="1236" spans="1:11" s="90" customFormat="1" ht="13.5" hidden="1" customHeight="1" x14ac:dyDescent="0.2">
      <c r="A1236" s="303">
        <v>7</v>
      </c>
      <c r="B1236" s="93" t="s">
        <v>6303</v>
      </c>
      <c r="C1236" s="118">
        <f>Anexo_01!$I161</f>
        <v>0</v>
      </c>
      <c r="D1236" s="99"/>
      <c r="E1236" s="100"/>
      <c r="F1236" s="100"/>
      <c r="G1236" s="100"/>
      <c r="H1236" s="101"/>
      <c r="I1236" s="94" t="str">
        <f>IF(SUM(D1236:H1236)=0,"",SUM(D1236:H1236))</f>
        <v/>
      </c>
      <c r="J1236" s="108"/>
      <c r="K1236" s="306">
        <f>SUM(I1236:I1244)</f>
        <v>0</v>
      </c>
    </row>
    <row r="1237" spans="1:11" s="90" customFormat="1" ht="13.5" hidden="1" customHeight="1" x14ac:dyDescent="0.2">
      <c r="A1237" s="304"/>
      <c r="B1237" s="95" t="s">
        <v>6304</v>
      </c>
      <c r="C1237" s="115">
        <f>Anexo_01!$D161</f>
        <v>0</v>
      </c>
      <c r="D1237" s="102"/>
      <c r="E1237" s="103"/>
      <c r="F1237" s="103"/>
      <c r="G1237" s="103"/>
      <c r="H1237" s="104"/>
      <c r="I1237" s="96" t="str">
        <f>IF(SUM(D1237:H1237)=0,"",SUM(D1237:H1237))</f>
        <v/>
      </c>
      <c r="J1237" s="109"/>
      <c r="K1237" s="307"/>
    </row>
    <row r="1238" spans="1:11" s="90" customFormat="1" ht="13.5" hidden="1" customHeight="1" x14ac:dyDescent="0.2">
      <c r="A1238" s="304"/>
      <c r="B1238" s="95" t="s">
        <v>6310</v>
      </c>
      <c r="C1238" s="115">
        <f>Anexo_01!$B161</f>
        <v>0</v>
      </c>
      <c r="D1238" s="102"/>
      <c r="E1238" s="103"/>
      <c r="F1238" s="103"/>
      <c r="G1238" s="103"/>
      <c r="H1238" s="104"/>
      <c r="I1238" s="96" t="str">
        <f t="shared" ref="I1238:I1244" si="136">IF(SUM(D1238:H1238)=0,"",SUM(D1238:H1238))</f>
        <v/>
      </c>
      <c r="J1238" s="109"/>
      <c r="K1238" s="307"/>
    </row>
    <row r="1239" spans="1:11" s="90" customFormat="1" ht="13.5" hidden="1" customHeight="1" x14ac:dyDescent="0.2">
      <c r="A1239" s="304"/>
      <c r="B1239" s="95" t="s">
        <v>6305</v>
      </c>
      <c r="C1239" s="117"/>
      <c r="D1239" s="102"/>
      <c r="E1239" s="103"/>
      <c r="F1239" s="103"/>
      <c r="G1239" s="103"/>
      <c r="H1239" s="104"/>
      <c r="I1239" s="96" t="str">
        <f t="shared" si="136"/>
        <v/>
      </c>
      <c r="J1239" s="109"/>
      <c r="K1239" s="307"/>
    </row>
    <row r="1240" spans="1:11" s="90" customFormat="1" ht="13.5" hidden="1" customHeight="1" x14ac:dyDescent="0.2">
      <c r="A1240" s="304"/>
      <c r="B1240" s="95" t="s">
        <v>6306</v>
      </c>
      <c r="C1240" s="116">
        <f>Anexo_01!$F161</f>
        <v>0</v>
      </c>
      <c r="D1240" s="102"/>
      <c r="E1240" s="103"/>
      <c r="F1240" s="103"/>
      <c r="G1240" s="103"/>
      <c r="H1240" s="104"/>
      <c r="I1240" s="96" t="str">
        <f t="shared" si="136"/>
        <v/>
      </c>
      <c r="J1240" s="109"/>
      <c r="K1240" s="307"/>
    </row>
    <row r="1241" spans="1:11" s="90" customFormat="1" ht="13.5" hidden="1" customHeight="1" x14ac:dyDescent="0.2">
      <c r="A1241" s="304"/>
      <c r="B1241" s="95" t="s">
        <v>6307</v>
      </c>
      <c r="C1241" s="117"/>
      <c r="D1241" s="102"/>
      <c r="E1241" s="103"/>
      <c r="F1241" s="103"/>
      <c r="G1241" s="103"/>
      <c r="H1241" s="104"/>
      <c r="I1241" s="96" t="str">
        <f t="shared" si="136"/>
        <v/>
      </c>
      <c r="J1241" s="109"/>
      <c r="K1241" s="307"/>
    </row>
    <row r="1242" spans="1:11" s="90" customFormat="1" ht="13.5" hidden="1" customHeight="1" x14ac:dyDescent="0.2">
      <c r="A1242" s="304"/>
      <c r="B1242" s="95" t="s">
        <v>6308</v>
      </c>
      <c r="C1242" s="117"/>
      <c r="D1242" s="102"/>
      <c r="E1242" s="103"/>
      <c r="F1242" s="103"/>
      <c r="G1242" s="103"/>
      <c r="H1242" s="104"/>
      <c r="I1242" s="96" t="str">
        <f t="shared" si="136"/>
        <v/>
      </c>
      <c r="J1242" s="109"/>
      <c r="K1242" s="307"/>
    </row>
    <row r="1243" spans="1:11" s="90" customFormat="1" ht="13.5" hidden="1" customHeight="1" x14ac:dyDescent="0.2">
      <c r="A1243" s="304"/>
      <c r="B1243" s="95" t="s">
        <v>6309</v>
      </c>
      <c r="C1243" s="309"/>
      <c r="D1243" s="102"/>
      <c r="E1243" s="103"/>
      <c r="F1243" s="103"/>
      <c r="G1243" s="103"/>
      <c r="H1243" s="104"/>
      <c r="I1243" s="96" t="str">
        <f t="shared" si="136"/>
        <v/>
      </c>
      <c r="J1243" s="109"/>
      <c r="K1243" s="307"/>
    </row>
    <row r="1244" spans="1:11" ht="13.5" hidden="1" customHeight="1" x14ac:dyDescent="0.3">
      <c r="A1244" s="305"/>
      <c r="B1244" s="97" t="s">
        <v>6313</v>
      </c>
      <c r="C1244" s="310"/>
      <c r="D1244" s="105"/>
      <c r="E1244" s="106"/>
      <c r="F1244" s="106"/>
      <c r="G1244" s="106"/>
      <c r="H1244" s="107"/>
      <c r="I1244" s="98" t="str">
        <f t="shared" si="136"/>
        <v/>
      </c>
      <c r="J1244" s="110"/>
      <c r="K1244" s="308"/>
    </row>
    <row r="1245" spans="1:11" s="90" customFormat="1" ht="13.5" hidden="1" customHeight="1" x14ac:dyDescent="0.2">
      <c r="A1245" s="303">
        <v>8</v>
      </c>
      <c r="B1245" s="93" t="s">
        <v>6303</v>
      </c>
      <c r="C1245" s="118">
        <f>Anexo_01!$I162</f>
        <v>0</v>
      </c>
      <c r="D1245" s="99"/>
      <c r="E1245" s="100"/>
      <c r="F1245" s="100"/>
      <c r="G1245" s="100"/>
      <c r="H1245" s="101"/>
      <c r="I1245" s="94" t="str">
        <f>IF(SUM(D1245:H1245)=0,"",SUM(D1245:H1245))</f>
        <v/>
      </c>
      <c r="J1245" s="108"/>
      <c r="K1245" s="306">
        <f>SUM(I1245:I1253)</f>
        <v>0</v>
      </c>
    </row>
    <row r="1246" spans="1:11" s="90" customFormat="1" ht="13.5" hidden="1" customHeight="1" x14ac:dyDescent="0.2">
      <c r="A1246" s="304"/>
      <c r="B1246" s="95" t="s">
        <v>6304</v>
      </c>
      <c r="C1246" s="115">
        <f>Anexo_01!$D162</f>
        <v>0</v>
      </c>
      <c r="D1246" s="102"/>
      <c r="E1246" s="103"/>
      <c r="F1246" s="103"/>
      <c r="G1246" s="103"/>
      <c r="H1246" s="104"/>
      <c r="I1246" s="96" t="str">
        <f>IF(SUM(D1246:H1246)=0,"",SUM(D1246:H1246))</f>
        <v/>
      </c>
      <c r="J1246" s="109"/>
      <c r="K1246" s="307"/>
    </row>
    <row r="1247" spans="1:11" s="90" customFormat="1" ht="13.5" hidden="1" customHeight="1" x14ac:dyDescent="0.2">
      <c r="A1247" s="304"/>
      <c r="B1247" s="95" t="s">
        <v>6310</v>
      </c>
      <c r="C1247" s="115">
        <f>Anexo_01!$B162</f>
        <v>0</v>
      </c>
      <c r="D1247" s="102"/>
      <c r="E1247" s="103"/>
      <c r="F1247" s="103"/>
      <c r="G1247" s="103"/>
      <c r="H1247" s="104"/>
      <c r="I1247" s="96" t="str">
        <f t="shared" ref="I1247:I1253" si="137">IF(SUM(D1247:H1247)=0,"",SUM(D1247:H1247))</f>
        <v/>
      </c>
      <c r="J1247" s="109"/>
      <c r="K1247" s="307"/>
    </row>
    <row r="1248" spans="1:11" s="90" customFormat="1" ht="13.5" hidden="1" customHeight="1" x14ac:dyDescent="0.2">
      <c r="A1248" s="304"/>
      <c r="B1248" s="95" t="s">
        <v>6305</v>
      </c>
      <c r="C1248" s="117"/>
      <c r="D1248" s="102"/>
      <c r="E1248" s="103"/>
      <c r="F1248" s="103"/>
      <c r="G1248" s="103"/>
      <c r="H1248" s="104"/>
      <c r="I1248" s="96" t="str">
        <f t="shared" si="137"/>
        <v/>
      </c>
      <c r="J1248" s="109"/>
      <c r="K1248" s="307"/>
    </row>
    <row r="1249" spans="1:11" s="90" customFormat="1" ht="13.5" hidden="1" customHeight="1" x14ac:dyDescent="0.2">
      <c r="A1249" s="304"/>
      <c r="B1249" s="95" t="s">
        <v>6306</v>
      </c>
      <c r="C1249" s="116">
        <f>Anexo_01!$F162</f>
        <v>0</v>
      </c>
      <c r="D1249" s="102"/>
      <c r="E1249" s="103"/>
      <c r="F1249" s="103"/>
      <c r="G1249" s="103"/>
      <c r="H1249" s="104"/>
      <c r="I1249" s="96" t="str">
        <f t="shared" si="137"/>
        <v/>
      </c>
      <c r="J1249" s="109"/>
      <c r="K1249" s="307"/>
    </row>
    <row r="1250" spans="1:11" s="90" customFormat="1" ht="13.5" hidden="1" customHeight="1" x14ac:dyDescent="0.2">
      <c r="A1250" s="304"/>
      <c r="B1250" s="95" t="s">
        <v>6307</v>
      </c>
      <c r="C1250" s="117"/>
      <c r="D1250" s="102"/>
      <c r="E1250" s="103"/>
      <c r="F1250" s="103"/>
      <c r="G1250" s="103"/>
      <c r="H1250" s="104"/>
      <c r="I1250" s="96" t="str">
        <f t="shared" si="137"/>
        <v/>
      </c>
      <c r="J1250" s="109"/>
      <c r="K1250" s="307"/>
    </row>
    <row r="1251" spans="1:11" s="90" customFormat="1" ht="13.5" hidden="1" customHeight="1" x14ac:dyDescent="0.2">
      <c r="A1251" s="304"/>
      <c r="B1251" s="95" t="s">
        <v>6308</v>
      </c>
      <c r="C1251" s="117"/>
      <c r="D1251" s="102"/>
      <c r="E1251" s="103"/>
      <c r="F1251" s="103"/>
      <c r="G1251" s="103"/>
      <c r="H1251" s="104"/>
      <c r="I1251" s="96" t="str">
        <f t="shared" si="137"/>
        <v/>
      </c>
      <c r="J1251" s="109"/>
      <c r="K1251" s="307"/>
    </row>
    <row r="1252" spans="1:11" s="90" customFormat="1" ht="13.5" hidden="1" customHeight="1" x14ac:dyDescent="0.2">
      <c r="A1252" s="304"/>
      <c r="B1252" s="95" t="s">
        <v>6309</v>
      </c>
      <c r="C1252" s="309"/>
      <c r="D1252" s="102"/>
      <c r="E1252" s="103"/>
      <c r="F1252" s="103"/>
      <c r="G1252" s="103"/>
      <c r="H1252" s="104"/>
      <c r="I1252" s="96" t="str">
        <f t="shared" si="137"/>
        <v/>
      </c>
      <c r="J1252" s="109"/>
      <c r="K1252" s="307"/>
    </row>
    <row r="1253" spans="1:11" ht="13.5" hidden="1" customHeight="1" x14ac:dyDescent="0.3">
      <c r="A1253" s="305"/>
      <c r="B1253" s="97" t="s">
        <v>6313</v>
      </c>
      <c r="C1253" s="310"/>
      <c r="D1253" s="105"/>
      <c r="E1253" s="106"/>
      <c r="F1253" s="106"/>
      <c r="G1253" s="106"/>
      <c r="H1253" s="107"/>
      <c r="I1253" s="98" t="str">
        <f t="shared" si="137"/>
        <v/>
      </c>
      <c r="J1253" s="110"/>
      <c r="K1253" s="308"/>
    </row>
    <row r="1254" spans="1:11" s="90" customFormat="1" ht="13.5" hidden="1" customHeight="1" x14ac:dyDescent="0.2">
      <c r="A1254" s="303">
        <v>9</v>
      </c>
      <c r="B1254" s="93" t="s">
        <v>6303</v>
      </c>
      <c r="C1254" s="118">
        <f>Anexo_01!$I163</f>
        <v>0</v>
      </c>
      <c r="D1254" s="99"/>
      <c r="E1254" s="100"/>
      <c r="F1254" s="100"/>
      <c r="G1254" s="100"/>
      <c r="H1254" s="101"/>
      <c r="I1254" s="94" t="str">
        <f>IF(SUM(D1254:H1254)=0,"",SUM(D1254:H1254))</f>
        <v/>
      </c>
      <c r="J1254" s="108"/>
      <c r="K1254" s="306">
        <f>SUM(I1254:I1262)</f>
        <v>0</v>
      </c>
    </row>
    <row r="1255" spans="1:11" s="90" customFormat="1" ht="13.5" hidden="1" customHeight="1" x14ac:dyDescent="0.2">
      <c r="A1255" s="304"/>
      <c r="B1255" s="95" t="s">
        <v>6304</v>
      </c>
      <c r="C1255" s="115">
        <f>Anexo_01!$D163</f>
        <v>0</v>
      </c>
      <c r="D1255" s="102"/>
      <c r="E1255" s="103"/>
      <c r="F1255" s="103"/>
      <c r="G1255" s="103"/>
      <c r="H1255" s="104"/>
      <c r="I1255" s="96" t="str">
        <f>IF(SUM(D1255:H1255)=0,"",SUM(D1255:H1255))</f>
        <v/>
      </c>
      <c r="J1255" s="109"/>
      <c r="K1255" s="307"/>
    </row>
    <row r="1256" spans="1:11" s="90" customFormat="1" ht="13.5" hidden="1" customHeight="1" x14ac:dyDescent="0.2">
      <c r="A1256" s="304"/>
      <c r="B1256" s="95" t="s">
        <v>6310</v>
      </c>
      <c r="C1256" s="115">
        <f>Anexo_01!$B163</f>
        <v>0</v>
      </c>
      <c r="D1256" s="102"/>
      <c r="E1256" s="103"/>
      <c r="F1256" s="103"/>
      <c r="G1256" s="103"/>
      <c r="H1256" s="104"/>
      <c r="I1256" s="96" t="str">
        <f t="shared" ref="I1256:I1262" si="138">IF(SUM(D1256:H1256)=0,"",SUM(D1256:H1256))</f>
        <v/>
      </c>
      <c r="J1256" s="109"/>
      <c r="K1256" s="307"/>
    </row>
    <row r="1257" spans="1:11" s="90" customFormat="1" ht="13.5" hidden="1" customHeight="1" x14ac:dyDescent="0.2">
      <c r="A1257" s="304"/>
      <c r="B1257" s="95" t="s">
        <v>6305</v>
      </c>
      <c r="C1257" s="117"/>
      <c r="D1257" s="102"/>
      <c r="E1257" s="103"/>
      <c r="F1257" s="103"/>
      <c r="G1257" s="103"/>
      <c r="H1257" s="104"/>
      <c r="I1257" s="96" t="str">
        <f t="shared" si="138"/>
        <v/>
      </c>
      <c r="J1257" s="109"/>
      <c r="K1257" s="307"/>
    </row>
    <row r="1258" spans="1:11" s="90" customFormat="1" ht="13.5" hidden="1" customHeight="1" x14ac:dyDescent="0.2">
      <c r="A1258" s="304"/>
      <c r="B1258" s="95" t="s">
        <v>6306</v>
      </c>
      <c r="C1258" s="116">
        <f>Anexo_01!$F163</f>
        <v>0</v>
      </c>
      <c r="D1258" s="102"/>
      <c r="E1258" s="103"/>
      <c r="F1258" s="103"/>
      <c r="G1258" s="103"/>
      <c r="H1258" s="104"/>
      <c r="I1258" s="96" t="str">
        <f t="shared" si="138"/>
        <v/>
      </c>
      <c r="J1258" s="109"/>
      <c r="K1258" s="307"/>
    </row>
    <row r="1259" spans="1:11" s="90" customFormat="1" ht="13.5" hidden="1" customHeight="1" x14ac:dyDescent="0.2">
      <c r="A1259" s="304"/>
      <c r="B1259" s="95" t="s">
        <v>6307</v>
      </c>
      <c r="C1259" s="117"/>
      <c r="D1259" s="102"/>
      <c r="E1259" s="103"/>
      <c r="F1259" s="103"/>
      <c r="G1259" s="103"/>
      <c r="H1259" s="104"/>
      <c r="I1259" s="96" t="str">
        <f t="shared" si="138"/>
        <v/>
      </c>
      <c r="J1259" s="109"/>
      <c r="K1259" s="307"/>
    </row>
    <row r="1260" spans="1:11" s="90" customFormat="1" ht="13.5" hidden="1" customHeight="1" x14ac:dyDescent="0.2">
      <c r="A1260" s="304"/>
      <c r="B1260" s="95" t="s">
        <v>6308</v>
      </c>
      <c r="C1260" s="117"/>
      <c r="D1260" s="102"/>
      <c r="E1260" s="103"/>
      <c r="F1260" s="103"/>
      <c r="G1260" s="103"/>
      <c r="H1260" s="104"/>
      <c r="I1260" s="96" t="str">
        <f t="shared" si="138"/>
        <v/>
      </c>
      <c r="J1260" s="109"/>
      <c r="K1260" s="307"/>
    </row>
    <row r="1261" spans="1:11" s="90" customFormat="1" ht="13.5" hidden="1" customHeight="1" x14ac:dyDescent="0.2">
      <c r="A1261" s="304"/>
      <c r="B1261" s="95" t="s">
        <v>6309</v>
      </c>
      <c r="C1261" s="309"/>
      <c r="D1261" s="102"/>
      <c r="E1261" s="103"/>
      <c r="F1261" s="103"/>
      <c r="G1261" s="103"/>
      <c r="H1261" s="104"/>
      <c r="I1261" s="96" t="str">
        <f t="shared" si="138"/>
        <v/>
      </c>
      <c r="J1261" s="109"/>
      <c r="K1261" s="307"/>
    </row>
    <row r="1262" spans="1:11" ht="13.5" hidden="1" customHeight="1" x14ac:dyDescent="0.3">
      <c r="A1262" s="305"/>
      <c r="B1262" s="97" t="s">
        <v>6313</v>
      </c>
      <c r="C1262" s="310"/>
      <c r="D1262" s="105"/>
      <c r="E1262" s="106"/>
      <c r="F1262" s="106"/>
      <c r="G1262" s="106"/>
      <c r="H1262" s="107"/>
      <c r="I1262" s="98" t="str">
        <f t="shared" si="138"/>
        <v/>
      </c>
      <c r="J1262" s="110"/>
      <c r="K1262" s="308"/>
    </row>
    <row r="1263" spans="1:11" s="90" customFormat="1" ht="13.5" hidden="1" customHeight="1" x14ac:dyDescent="0.2">
      <c r="A1263" s="303">
        <v>10</v>
      </c>
      <c r="B1263" s="93" t="s">
        <v>6303</v>
      </c>
      <c r="C1263" s="118">
        <f>Anexo_01!$I164</f>
        <v>0</v>
      </c>
      <c r="D1263" s="99"/>
      <c r="E1263" s="100"/>
      <c r="F1263" s="100"/>
      <c r="G1263" s="100"/>
      <c r="H1263" s="101"/>
      <c r="I1263" s="94" t="str">
        <f>IF(SUM(D1263:H1263)=0,"",SUM(D1263:H1263))</f>
        <v/>
      </c>
      <c r="J1263" s="108"/>
      <c r="K1263" s="306">
        <f>SUM(I1263:I1271)</f>
        <v>0</v>
      </c>
    </row>
    <row r="1264" spans="1:11" s="90" customFormat="1" ht="13.5" hidden="1" customHeight="1" x14ac:dyDescent="0.2">
      <c r="A1264" s="304"/>
      <c r="B1264" s="95" t="s">
        <v>6304</v>
      </c>
      <c r="C1264" s="115">
        <f>Anexo_01!$D164</f>
        <v>0</v>
      </c>
      <c r="D1264" s="102"/>
      <c r="E1264" s="103"/>
      <c r="F1264" s="103"/>
      <c r="G1264" s="103"/>
      <c r="H1264" s="104"/>
      <c r="I1264" s="96" t="str">
        <f>IF(SUM(D1264:H1264)=0,"",SUM(D1264:H1264))</f>
        <v/>
      </c>
      <c r="J1264" s="109"/>
      <c r="K1264" s="307"/>
    </row>
    <row r="1265" spans="1:11" s="90" customFormat="1" ht="13.5" hidden="1" customHeight="1" x14ac:dyDescent="0.2">
      <c r="A1265" s="304"/>
      <c r="B1265" s="95" t="s">
        <v>6310</v>
      </c>
      <c r="C1265" s="115">
        <f>Anexo_01!$B164</f>
        <v>0</v>
      </c>
      <c r="D1265" s="102"/>
      <c r="E1265" s="103"/>
      <c r="F1265" s="103"/>
      <c r="G1265" s="103"/>
      <c r="H1265" s="104"/>
      <c r="I1265" s="96" t="str">
        <f t="shared" ref="I1265:I1271" si="139">IF(SUM(D1265:H1265)=0,"",SUM(D1265:H1265))</f>
        <v/>
      </c>
      <c r="J1265" s="109"/>
      <c r="K1265" s="307"/>
    </row>
    <row r="1266" spans="1:11" s="90" customFormat="1" ht="13.5" hidden="1" customHeight="1" x14ac:dyDescent="0.2">
      <c r="A1266" s="304"/>
      <c r="B1266" s="95" t="s">
        <v>6305</v>
      </c>
      <c r="C1266" s="117"/>
      <c r="D1266" s="102"/>
      <c r="E1266" s="103"/>
      <c r="F1266" s="103"/>
      <c r="G1266" s="103"/>
      <c r="H1266" s="104"/>
      <c r="I1266" s="96" t="str">
        <f t="shared" si="139"/>
        <v/>
      </c>
      <c r="J1266" s="109"/>
      <c r="K1266" s="307"/>
    </row>
    <row r="1267" spans="1:11" s="90" customFormat="1" ht="13.5" hidden="1" customHeight="1" x14ac:dyDescent="0.2">
      <c r="A1267" s="304"/>
      <c r="B1267" s="95" t="s">
        <v>6306</v>
      </c>
      <c r="C1267" s="116">
        <f>Anexo_01!$F164</f>
        <v>0</v>
      </c>
      <c r="D1267" s="102"/>
      <c r="E1267" s="103"/>
      <c r="F1267" s="103"/>
      <c r="G1267" s="103"/>
      <c r="H1267" s="104"/>
      <c r="I1267" s="96" t="str">
        <f t="shared" si="139"/>
        <v/>
      </c>
      <c r="J1267" s="109"/>
      <c r="K1267" s="307"/>
    </row>
    <row r="1268" spans="1:11" s="90" customFormat="1" ht="13.5" hidden="1" customHeight="1" x14ac:dyDescent="0.2">
      <c r="A1268" s="304"/>
      <c r="B1268" s="95" t="s">
        <v>6307</v>
      </c>
      <c r="C1268" s="117"/>
      <c r="D1268" s="102"/>
      <c r="E1268" s="103"/>
      <c r="F1268" s="103"/>
      <c r="G1268" s="103"/>
      <c r="H1268" s="104"/>
      <c r="I1268" s="96" t="str">
        <f t="shared" si="139"/>
        <v/>
      </c>
      <c r="J1268" s="109"/>
      <c r="K1268" s="307"/>
    </row>
    <row r="1269" spans="1:11" s="90" customFormat="1" ht="13.5" hidden="1" customHeight="1" x14ac:dyDescent="0.2">
      <c r="A1269" s="304"/>
      <c r="B1269" s="95" t="s">
        <v>6308</v>
      </c>
      <c r="C1269" s="117"/>
      <c r="D1269" s="102"/>
      <c r="E1269" s="103"/>
      <c r="F1269" s="103"/>
      <c r="G1269" s="103"/>
      <c r="H1269" s="104"/>
      <c r="I1269" s="96" t="str">
        <f t="shared" si="139"/>
        <v/>
      </c>
      <c r="J1269" s="109"/>
      <c r="K1269" s="307"/>
    </row>
    <row r="1270" spans="1:11" s="90" customFormat="1" ht="13.5" hidden="1" customHeight="1" x14ac:dyDescent="0.2">
      <c r="A1270" s="304"/>
      <c r="B1270" s="95" t="s">
        <v>6309</v>
      </c>
      <c r="C1270" s="309"/>
      <c r="D1270" s="102"/>
      <c r="E1270" s="103"/>
      <c r="F1270" s="103"/>
      <c r="G1270" s="103"/>
      <c r="H1270" s="104"/>
      <c r="I1270" s="96" t="str">
        <f t="shared" si="139"/>
        <v/>
      </c>
      <c r="J1270" s="109"/>
      <c r="K1270" s="307"/>
    </row>
    <row r="1271" spans="1:11" ht="13.5" hidden="1" customHeight="1" x14ac:dyDescent="0.3">
      <c r="A1271" s="305"/>
      <c r="B1271" s="97" t="s">
        <v>6313</v>
      </c>
      <c r="C1271" s="310"/>
      <c r="D1271" s="105"/>
      <c r="E1271" s="106"/>
      <c r="F1271" s="106"/>
      <c r="G1271" s="106"/>
      <c r="H1271" s="107"/>
      <c r="I1271" s="98" t="str">
        <f t="shared" si="139"/>
        <v/>
      </c>
      <c r="J1271" s="110"/>
      <c r="K1271" s="308"/>
    </row>
    <row r="1272" spans="1:11" s="90" customFormat="1" ht="13.5" hidden="1" customHeight="1" x14ac:dyDescent="0.2">
      <c r="A1272" s="303">
        <v>11</v>
      </c>
      <c r="B1272" s="93" t="s">
        <v>6303</v>
      </c>
      <c r="C1272" s="118">
        <f>Anexo_01!$I165</f>
        <v>0</v>
      </c>
      <c r="D1272" s="99"/>
      <c r="E1272" s="100"/>
      <c r="F1272" s="100"/>
      <c r="G1272" s="100"/>
      <c r="H1272" s="101"/>
      <c r="I1272" s="94" t="str">
        <f>IF(SUM(D1272:H1272)=0,"",SUM(D1272:H1272))</f>
        <v/>
      </c>
      <c r="J1272" s="108"/>
      <c r="K1272" s="306">
        <f>SUM(I1272:I1280)</f>
        <v>0</v>
      </c>
    </row>
    <row r="1273" spans="1:11" s="90" customFormat="1" ht="13.5" hidden="1" customHeight="1" x14ac:dyDescent="0.2">
      <c r="A1273" s="304"/>
      <c r="B1273" s="95" t="s">
        <v>6304</v>
      </c>
      <c r="C1273" s="115">
        <f>Anexo_01!$D165</f>
        <v>0</v>
      </c>
      <c r="D1273" s="102"/>
      <c r="E1273" s="103"/>
      <c r="F1273" s="103"/>
      <c r="G1273" s="103"/>
      <c r="H1273" s="104"/>
      <c r="I1273" s="96" t="str">
        <f>IF(SUM(D1273:H1273)=0,"",SUM(D1273:H1273))</f>
        <v/>
      </c>
      <c r="J1273" s="109"/>
      <c r="K1273" s="307"/>
    </row>
    <row r="1274" spans="1:11" s="90" customFormat="1" ht="13.5" hidden="1" customHeight="1" x14ac:dyDescent="0.2">
      <c r="A1274" s="304"/>
      <c r="B1274" s="95" t="s">
        <v>6310</v>
      </c>
      <c r="C1274" s="115">
        <f>Anexo_01!$B165</f>
        <v>0</v>
      </c>
      <c r="D1274" s="102"/>
      <c r="E1274" s="103"/>
      <c r="F1274" s="103"/>
      <c r="G1274" s="103"/>
      <c r="H1274" s="104"/>
      <c r="I1274" s="96" t="str">
        <f t="shared" ref="I1274:I1280" si="140">IF(SUM(D1274:H1274)=0,"",SUM(D1274:H1274))</f>
        <v/>
      </c>
      <c r="J1274" s="109"/>
      <c r="K1274" s="307"/>
    </row>
    <row r="1275" spans="1:11" s="90" customFormat="1" ht="13.5" hidden="1" customHeight="1" x14ac:dyDescent="0.2">
      <c r="A1275" s="304"/>
      <c r="B1275" s="95" t="s">
        <v>6305</v>
      </c>
      <c r="C1275" s="117"/>
      <c r="D1275" s="102"/>
      <c r="E1275" s="103"/>
      <c r="F1275" s="103"/>
      <c r="G1275" s="103"/>
      <c r="H1275" s="104"/>
      <c r="I1275" s="96" t="str">
        <f t="shared" si="140"/>
        <v/>
      </c>
      <c r="J1275" s="109"/>
      <c r="K1275" s="307"/>
    </row>
    <row r="1276" spans="1:11" s="90" customFormat="1" ht="13.5" hidden="1" customHeight="1" x14ac:dyDescent="0.2">
      <c r="A1276" s="304"/>
      <c r="B1276" s="95" t="s">
        <v>6306</v>
      </c>
      <c r="C1276" s="116">
        <f>Anexo_01!$F165</f>
        <v>0</v>
      </c>
      <c r="D1276" s="102"/>
      <c r="E1276" s="103"/>
      <c r="F1276" s="103"/>
      <c r="G1276" s="103"/>
      <c r="H1276" s="104"/>
      <c r="I1276" s="96" t="str">
        <f t="shared" si="140"/>
        <v/>
      </c>
      <c r="J1276" s="109"/>
      <c r="K1276" s="307"/>
    </row>
    <row r="1277" spans="1:11" s="90" customFormat="1" ht="13.5" hidden="1" customHeight="1" x14ac:dyDescent="0.2">
      <c r="A1277" s="304"/>
      <c r="B1277" s="95" t="s">
        <v>6307</v>
      </c>
      <c r="C1277" s="117"/>
      <c r="D1277" s="102"/>
      <c r="E1277" s="103"/>
      <c r="F1277" s="103"/>
      <c r="G1277" s="103"/>
      <c r="H1277" s="104"/>
      <c r="I1277" s="96" t="str">
        <f t="shared" si="140"/>
        <v/>
      </c>
      <c r="J1277" s="109"/>
      <c r="K1277" s="307"/>
    </row>
    <row r="1278" spans="1:11" s="90" customFormat="1" ht="13.5" hidden="1" customHeight="1" x14ac:dyDescent="0.2">
      <c r="A1278" s="304"/>
      <c r="B1278" s="95" t="s">
        <v>6308</v>
      </c>
      <c r="C1278" s="117"/>
      <c r="D1278" s="102"/>
      <c r="E1278" s="103"/>
      <c r="F1278" s="103"/>
      <c r="G1278" s="103"/>
      <c r="H1278" s="104"/>
      <c r="I1278" s="96" t="str">
        <f t="shared" si="140"/>
        <v/>
      </c>
      <c r="J1278" s="109" t="s">
        <v>6298</v>
      </c>
      <c r="K1278" s="307"/>
    </row>
    <row r="1279" spans="1:11" s="90" customFormat="1" ht="13.5" hidden="1" customHeight="1" x14ac:dyDescent="0.2">
      <c r="A1279" s="304"/>
      <c r="B1279" s="95" t="s">
        <v>6309</v>
      </c>
      <c r="C1279" s="309"/>
      <c r="D1279" s="102"/>
      <c r="E1279" s="103"/>
      <c r="F1279" s="103"/>
      <c r="G1279" s="103"/>
      <c r="H1279" s="104"/>
      <c r="I1279" s="96" t="str">
        <f t="shared" si="140"/>
        <v/>
      </c>
      <c r="J1279" s="109"/>
      <c r="K1279" s="307"/>
    </row>
    <row r="1280" spans="1:11" ht="13.5" hidden="1" customHeight="1" x14ac:dyDescent="0.3">
      <c r="A1280" s="305"/>
      <c r="B1280" s="97" t="s">
        <v>6313</v>
      </c>
      <c r="C1280" s="310"/>
      <c r="D1280" s="105"/>
      <c r="E1280" s="106"/>
      <c r="F1280" s="106"/>
      <c r="G1280" s="106"/>
      <c r="H1280" s="107"/>
      <c r="I1280" s="98" t="str">
        <f t="shared" si="140"/>
        <v/>
      </c>
      <c r="J1280" s="110"/>
      <c r="K1280" s="308"/>
    </row>
    <row r="1281" spans="1:11" s="90" customFormat="1" ht="13.5" hidden="1" customHeight="1" x14ac:dyDescent="0.2">
      <c r="A1281" s="303">
        <v>12</v>
      </c>
      <c r="B1281" s="93" t="s">
        <v>6303</v>
      </c>
      <c r="C1281" s="118">
        <f>Anexo_01!$I166</f>
        <v>0</v>
      </c>
      <c r="D1281" s="99"/>
      <c r="E1281" s="100"/>
      <c r="F1281" s="100"/>
      <c r="G1281" s="100"/>
      <c r="H1281" s="101"/>
      <c r="I1281" s="94" t="str">
        <f>IF(SUM(D1281:H1281)=0,"",SUM(D1281:H1281))</f>
        <v/>
      </c>
      <c r="J1281" s="108"/>
      <c r="K1281" s="306">
        <f>SUM(I1281:I1289)</f>
        <v>0</v>
      </c>
    </row>
    <row r="1282" spans="1:11" s="90" customFormat="1" ht="13.5" hidden="1" customHeight="1" x14ac:dyDescent="0.2">
      <c r="A1282" s="304"/>
      <c r="B1282" s="95" t="s">
        <v>6304</v>
      </c>
      <c r="C1282" s="115">
        <f>Anexo_01!$D166</f>
        <v>0</v>
      </c>
      <c r="D1282" s="102"/>
      <c r="E1282" s="103"/>
      <c r="F1282" s="103"/>
      <c r="G1282" s="103"/>
      <c r="H1282" s="104"/>
      <c r="I1282" s="96" t="str">
        <f>IF(SUM(D1282:H1282)=0,"",SUM(D1282:H1282))</f>
        <v/>
      </c>
      <c r="J1282" s="109"/>
      <c r="K1282" s="307"/>
    </row>
    <row r="1283" spans="1:11" s="90" customFormat="1" ht="13.5" hidden="1" customHeight="1" x14ac:dyDescent="0.2">
      <c r="A1283" s="304"/>
      <c r="B1283" s="95" t="s">
        <v>6310</v>
      </c>
      <c r="C1283" s="115">
        <f>Anexo_01!$B166</f>
        <v>0</v>
      </c>
      <c r="D1283" s="102"/>
      <c r="E1283" s="103"/>
      <c r="F1283" s="103"/>
      <c r="G1283" s="103"/>
      <c r="H1283" s="104"/>
      <c r="I1283" s="96" t="str">
        <f t="shared" ref="I1283:I1289" si="141">IF(SUM(D1283:H1283)=0,"",SUM(D1283:H1283))</f>
        <v/>
      </c>
      <c r="J1283" s="109"/>
      <c r="K1283" s="307"/>
    </row>
    <row r="1284" spans="1:11" s="90" customFormat="1" ht="13.5" hidden="1" customHeight="1" x14ac:dyDescent="0.2">
      <c r="A1284" s="304"/>
      <c r="B1284" s="95" t="s">
        <v>6305</v>
      </c>
      <c r="C1284" s="117"/>
      <c r="D1284" s="102"/>
      <c r="E1284" s="103"/>
      <c r="F1284" s="103"/>
      <c r="G1284" s="103"/>
      <c r="H1284" s="104"/>
      <c r="I1284" s="96" t="str">
        <f t="shared" si="141"/>
        <v/>
      </c>
      <c r="J1284" s="109"/>
      <c r="K1284" s="307"/>
    </row>
    <row r="1285" spans="1:11" s="90" customFormat="1" ht="13.5" hidden="1" customHeight="1" x14ac:dyDescent="0.2">
      <c r="A1285" s="304"/>
      <c r="B1285" s="95" t="s">
        <v>6306</v>
      </c>
      <c r="C1285" s="116">
        <f>Anexo_01!$F166</f>
        <v>0</v>
      </c>
      <c r="D1285" s="102"/>
      <c r="E1285" s="103"/>
      <c r="F1285" s="103"/>
      <c r="G1285" s="103"/>
      <c r="H1285" s="104"/>
      <c r="I1285" s="96" t="str">
        <f t="shared" si="141"/>
        <v/>
      </c>
      <c r="J1285" s="109"/>
      <c r="K1285" s="307"/>
    </row>
    <row r="1286" spans="1:11" s="90" customFormat="1" ht="13.5" hidden="1" customHeight="1" x14ac:dyDescent="0.2">
      <c r="A1286" s="304"/>
      <c r="B1286" s="95" t="s">
        <v>6307</v>
      </c>
      <c r="C1286" s="117"/>
      <c r="D1286" s="102"/>
      <c r="E1286" s="103"/>
      <c r="F1286" s="103"/>
      <c r="G1286" s="103"/>
      <c r="H1286" s="104"/>
      <c r="I1286" s="96" t="str">
        <f t="shared" si="141"/>
        <v/>
      </c>
      <c r="J1286" s="109"/>
      <c r="K1286" s="307"/>
    </row>
    <row r="1287" spans="1:11" s="90" customFormat="1" ht="13.5" hidden="1" customHeight="1" x14ac:dyDescent="0.2">
      <c r="A1287" s="304"/>
      <c r="B1287" s="95" t="s">
        <v>6308</v>
      </c>
      <c r="C1287" s="117"/>
      <c r="D1287" s="102"/>
      <c r="E1287" s="103"/>
      <c r="F1287" s="103"/>
      <c r="G1287" s="103"/>
      <c r="H1287" s="104"/>
      <c r="I1287" s="96" t="str">
        <f t="shared" si="141"/>
        <v/>
      </c>
      <c r="J1287" s="109"/>
      <c r="K1287" s="307"/>
    </row>
    <row r="1288" spans="1:11" s="90" customFormat="1" ht="13.5" hidden="1" customHeight="1" x14ac:dyDescent="0.2">
      <c r="A1288" s="304"/>
      <c r="B1288" s="95" t="s">
        <v>6309</v>
      </c>
      <c r="C1288" s="309"/>
      <c r="D1288" s="102"/>
      <c r="E1288" s="103"/>
      <c r="F1288" s="103"/>
      <c r="G1288" s="103"/>
      <c r="H1288" s="104"/>
      <c r="I1288" s="96" t="str">
        <f t="shared" si="141"/>
        <v/>
      </c>
      <c r="J1288" s="109"/>
      <c r="K1288" s="307"/>
    </row>
    <row r="1289" spans="1:11" ht="13.5" hidden="1" customHeight="1" x14ac:dyDescent="0.3">
      <c r="A1289" s="305"/>
      <c r="B1289" s="97" t="s">
        <v>6313</v>
      </c>
      <c r="C1289" s="310"/>
      <c r="D1289" s="105"/>
      <c r="E1289" s="106"/>
      <c r="F1289" s="106"/>
      <c r="G1289" s="106"/>
      <c r="H1289" s="107"/>
      <c r="I1289" s="98" t="str">
        <f t="shared" si="141"/>
        <v/>
      </c>
      <c r="J1289" s="110"/>
      <c r="K1289" s="308"/>
    </row>
    <row r="1290" spans="1:11" s="90" customFormat="1" ht="13.5" hidden="1" customHeight="1" x14ac:dyDescent="0.2">
      <c r="A1290" s="303">
        <v>13</v>
      </c>
      <c r="B1290" s="93" t="s">
        <v>6303</v>
      </c>
      <c r="C1290" s="118">
        <f>Anexo_01!$I167</f>
        <v>0</v>
      </c>
      <c r="D1290" s="99"/>
      <c r="E1290" s="100"/>
      <c r="F1290" s="100"/>
      <c r="G1290" s="100"/>
      <c r="H1290" s="101"/>
      <c r="I1290" s="94" t="str">
        <f>IF(SUM(D1290:H1290)=0,"",SUM(D1290:H1290))</f>
        <v/>
      </c>
      <c r="J1290" s="108"/>
      <c r="K1290" s="306">
        <f>SUM(I1290:I1298)</f>
        <v>0</v>
      </c>
    </row>
    <row r="1291" spans="1:11" s="90" customFormat="1" ht="13.5" hidden="1" customHeight="1" x14ac:dyDescent="0.2">
      <c r="A1291" s="304"/>
      <c r="B1291" s="95" t="s">
        <v>6304</v>
      </c>
      <c r="C1291" s="115">
        <f>Anexo_01!$D167</f>
        <v>0</v>
      </c>
      <c r="D1291" s="102"/>
      <c r="E1291" s="103"/>
      <c r="F1291" s="103"/>
      <c r="G1291" s="103"/>
      <c r="H1291" s="104"/>
      <c r="I1291" s="96" t="str">
        <f>IF(SUM(D1291:H1291)=0,"",SUM(D1291:H1291))</f>
        <v/>
      </c>
      <c r="J1291" s="109"/>
      <c r="K1291" s="307"/>
    </row>
    <row r="1292" spans="1:11" s="90" customFormat="1" ht="13.5" hidden="1" customHeight="1" x14ac:dyDescent="0.2">
      <c r="A1292" s="304"/>
      <c r="B1292" s="95" t="s">
        <v>6310</v>
      </c>
      <c r="C1292" s="115">
        <f>Anexo_01!$B167</f>
        <v>0</v>
      </c>
      <c r="D1292" s="102"/>
      <c r="E1292" s="103"/>
      <c r="F1292" s="103"/>
      <c r="G1292" s="103"/>
      <c r="H1292" s="104"/>
      <c r="I1292" s="96" t="str">
        <f t="shared" ref="I1292:I1298" si="142">IF(SUM(D1292:H1292)=0,"",SUM(D1292:H1292))</f>
        <v/>
      </c>
      <c r="J1292" s="109"/>
      <c r="K1292" s="307"/>
    </row>
    <row r="1293" spans="1:11" s="90" customFormat="1" ht="13.5" hidden="1" customHeight="1" x14ac:dyDescent="0.2">
      <c r="A1293" s="304"/>
      <c r="B1293" s="95" t="s">
        <v>6305</v>
      </c>
      <c r="C1293" s="117"/>
      <c r="D1293" s="102"/>
      <c r="E1293" s="103"/>
      <c r="F1293" s="103"/>
      <c r="G1293" s="103"/>
      <c r="H1293" s="104"/>
      <c r="I1293" s="96" t="str">
        <f t="shared" si="142"/>
        <v/>
      </c>
      <c r="J1293" s="109"/>
      <c r="K1293" s="307"/>
    </row>
    <row r="1294" spans="1:11" s="90" customFormat="1" ht="13.5" hidden="1" customHeight="1" x14ac:dyDescent="0.2">
      <c r="A1294" s="304"/>
      <c r="B1294" s="95" t="s">
        <v>6306</v>
      </c>
      <c r="C1294" s="116">
        <f>Anexo_01!$F167</f>
        <v>0</v>
      </c>
      <c r="D1294" s="102"/>
      <c r="E1294" s="103"/>
      <c r="F1294" s="103"/>
      <c r="G1294" s="103"/>
      <c r="H1294" s="104"/>
      <c r="I1294" s="96" t="str">
        <f t="shared" si="142"/>
        <v/>
      </c>
      <c r="J1294" s="109"/>
      <c r="K1294" s="307"/>
    </row>
    <row r="1295" spans="1:11" s="90" customFormat="1" ht="13.5" hidden="1" customHeight="1" x14ac:dyDescent="0.2">
      <c r="A1295" s="304"/>
      <c r="B1295" s="95" t="s">
        <v>6307</v>
      </c>
      <c r="C1295" s="117"/>
      <c r="D1295" s="102"/>
      <c r="E1295" s="103"/>
      <c r="F1295" s="103"/>
      <c r="G1295" s="103"/>
      <c r="H1295" s="104"/>
      <c r="I1295" s="96" t="str">
        <f t="shared" si="142"/>
        <v/>
      </c>
      <c r="J1295" s="109"/>
      <c r="K1295" s="307"/>
    </row>
    <row r="1296" spans="1:11" s="90" customFormat="1" ht="13.5" hidden="1" customHeight="1" x14ac:dyDescent="0.2">
      <c r="A1296" s="304"/>
      <c r="B1296" s="95" t="s">
        <v>6308</v>
      </c>
      <c r="C1296" s="117"/>
      <c r="D1296" s="102"/>
      <c r="E1296" s="103"/>
      <c r="F1296" s="103"/>
      <c r="G1296" s="103"/>
      <c r="H1296" s="104"/>
      <c r="I1296" s="96" t="str">
        <f t="shared" si="142"/>
        <v/>
      </c>
      <c r="J1296" s="109"/>
      <c r="K1296" s="307"/>
    </row>
    <row r="1297" spans="1:11" s="90" customFormat="1" ht="13.5" hidden="1" customHeight="1" x14ac:dyDescent="0.2">
      <c r="A1297" s="304"/>
      <c r="B1297" s="95" t="s">
        <v>6309</v>
      </c>
      <c r="C1297" s="309"/>
      <c r="D1297" s="102"/>
      <c r="E1297" s="103"/>
      <c r="F1297" s="103"/>
      <c r="G1297" s="103"/>
      <c r="H1297" s="104"/>
      <c r="I1297" s="96" t="str">
        <f t="shared" si="142"/>
        <v/>
      </c>
      <c r="J1297" s="109"/>
      <c r="K1297" s="307"/>
    </row>
    <row r="1298" spans="1:11" ht="13.5" hidden="1" customHeight="1" x14ac:dyDescent="0.3">
      <c r="A1298" s="305"/>
      <c r="B1298" s="97" t="s">
        <v>6313</v>
      </c>
      <c r="C1298" s="310"/>
      <c r="D1298" s="105"/>
      <c r="E1298" s="106"/>
      <c r="F1298" s="106"/>
      <c r="G1298" s="106"/>
      <c r="H1298" s="107"/>
      <c r="I1298" s="98" t="str">
        <f t="shared" si="142"/>
        <v/>
      </c>
      <c r="J1298" s="110"/>
      <c r="K1298" s="308"/>
    </row>
    <row r="1299" spans="1:11" s="90" customFormat="1" ht="13.5" hidden="1" customHeight="1" x14ac:dyDescent="0.2">
      <c r="A1299" s="303">
        <v>14</v>
      </c>
      <c r="B1299" s="93" t="s">
        <v>6303</v>
      </c>
      <c r="C1299" s="118">
        <f>Anexo_01!$I168</f>
        <v>0</v>
      </c>
      <c r="D1299" s="99"/>
      <c r="E1299" s="100"/>
      <c r="F1299" s="100"/>
      <c r="G1299" s="100"/>
      <c r="H1299" s="101"/>
      <c r="I1299" s="94" t="str">
        <f>IF(SUM(D1299:H1299)=0,"",SUM(D1299:H1299))</f>
        <v/>
      </c>
      <c r="J1299" s="108"/>
      <c r="K1299" s="306">
        <f>SUM(I1299:I1307)</f>
        <v>0</v>
      </c>
    </row>
    <row r="1300" spans="1:11" s="90" customFormat="1" ht="13.5" hidden="1" customHeight="1" x14ac:dyDescent="0.2">
      <c r="A1300" s="304"/>
      <c r="B1300" s="95" t="s">
        <v>6304</v>
      </c>
      <c r="C1300" s="115">
        <f>Anexo_01!$D168</f>
        <v>0</v>
      </c>
      <c r="D1300" s="102"/>
      <c r="E1300" s="103"/>
      <c r="F1300" s="103"/>
      <c r="G1300" s="103"/>
      <c r="H1300" s="104"/>
      <c r="I1300" s="96" t="str">
        <f>IF(SUM(D1300:H1300)=0,"",SUM(D1300:H1300))</f>
        <v/>
      </c>
      <c r="J1300" s="109"/>
      <c r="K1300" s="307"/>
    </row>
    <row r="1301" spans="1:11" s="90" customFormat="1" ht="13.5" hidden="1" customHeight="1" x14ac:dyDescent="0.2">
      <c r="A1301" s="304"/>
      <c r="B1301" s="95" t="s">
        <v>6310</v>
      </c>
      <c r="C1301" s="115">
        <f>Anexo_01!$B168</f>
        <v>0</v>
      </c>
      <c r="D1301" s="102"/>
      <c r="E1301" s="103"/>
      <c r="F1301" s="103"/>
      <c r="G1301" s="103"/>
      <c r="H1301" s="104"/>
      <c r="I1301" s="96" t="str">
        <f t="shared" ref="I1301:I1307" si="143">IF(SUM(D1301:H1301)=0,"",SUM(D1301:H1301))</f>
        <v/>
      </c>
      <c r="J1301" s="109"/>
      <c r="K1301" s="307"/>
    </row>
    <row r="1302" spans="1:11" s="90" customFormat="1" ht="13.5" hidden="1" customHeight="1" x14ac:dyDescent="0.2">
      <c r="A1302" s="304"/>
      <c r="B1302" s="95" t="s">
        <v>6305</v>
      </c>
      <c r="C1302" s="117"/>
      <c r="D1302" s="102"/>
      <c r="E1302" s="103"/>
      <c r="F1302" s="103"/>
      <c r="G1302" s="103"/>
      <c r="H1302" s="104"/>
      <c r="I1302" s="96" t="str">
        <f t="shared" si="143"/>
        <v/>
      </c>
      <c r="J1302" s="109"/>
      <c r="K1302" s="307"/>
    </row>
    <row r="1303" spans="1:11" s="90" customFormat="1" ht="13.5" hidden="1" customHeight="1" x14ac:dyDescent="0.2">
      <c r="A1303" s="304"/>
      <c r="B1303" s="95" t="s">
        <v>6306</v>
      </c>
      <c r="C1303" s="116">
        <f>Anexo_01!$F168</f>
        <v>0</v>
      </c>
      <c r="D1303" s="102"/>
      <c r="E1303" s="103"/>
      <c r="F1303" s="103"/>
      <c r="G1303" s="103"/>
      <c r="H1303" s="104"/>
      <c r="I1303" s="96" t="str">
        <f t="shared" si="143"/>
        <v/>
      </c>
      <c r="J1303" s="109"/>
      <c r="K1303" s="307"/>
    </row>
    <row r="1304" spans="1:11" s="90" customFormat="1" ht="13.5" hidden="1" customHeight="1" x14ac:dyDescent="0.2">
      <c r="A1304" s="304"/>
      <c r="B1304" s="95" t="s">
        <v>6307</v>
      </c>
      <c r="C1304" s="117"/>
      <c r="D1304" s="102"/>
      <c r="E1304" s="103"/>
      <c r="F1304" s="103"/>
      <c r="G1304" s="103"/>
      <c r="H1304" s="104"/>
      <c r="I1304" s="96" t="str">
        <f t="shared" si="143"/>
        <v/>
      </c>
      <c r="J1304" s="109"/>
      <c r="K1304" s="307"/>
    </row>
    <row r="1305" spans="1:11" s="90" customFormat="1" ht="13.5" hidden="1" customHeight="1" x14ac:dyDescent="0.2">
      <c r="A1305" s="304"/>
      <c r="B1305" s="95" t="s">
        <v>6308</v>
      </c>
      <c r="C1305" s="117"/>
      <c r="D1305" s="102"/>
      <c r="E1305" s="103"/>
      <c r="F1305" s="103"/>
      <c r="G1305" s="103"/>
      <c r="H1305" s="104"/>
      <c r="I1305" s="96" t="str">
        <f t="shared" si="143"/>
        <v/>
      </c>
      <c r="J1305" s="109"/>
      <c r="K1305" s="307"/>
    </row>
    <row r="1306" spans="1:11" s="90" customFormat="1" ht="13.5" hidden="1" customHeight="1" x14ac:dyDescent="0.2">
      <c r="A1306" s="304"/>
      <c r="B1306" s="95" t="s">
        <v>6309</v>
      </c>
      <c r="C1306" s="309"/>
      <c r="D1306" s="102"/>
      <c r="E1306" s="103"/>
      <c r="F1306" s="103"/>
      <c r="G1306" s="103"/>
      <c r="H1306" s="104"/>
      <c r="I1306" s="96" t="str">
        <f t="shared" si="143"/>
        <v/>
      </c>
      <c r="J1306" s="109"/>
      <c r="K1306" s="307"/>
    </row>
    <row r="1307" spans="1:11" ht="13.5" hidden="1" customHeight="1" x14ac:dyDescent="0.3">
      <c r="A1307" s="305"/>
      <c r="B1307" s="97" t="s">
        <v>6313</v>
      </c>
      <c r="C1307" s="310"/>
      <c r="D1307" s="105"/>
      <c r="E1307" s="106"/>
      <c r="F1307" s="106"/>
      <c r="G1307" s="106"/>
      <c r="H1307" s="107"/>
      <c r="I1307" s="98" t="str">
        <f t="shared" si="143"/>
        <v/>
      </c>
      <c r="J1307" s="110"/>
      <c r="K1307" s="308"/>
    </row>
    <row r="1308" spans="1:11" s="90" customFormat="1" ht="13.5" hidden="1" customHeight="1" x14ac:dyDescent="0.2">
      <c r="A1308" s="303">
        <v>15</v>
      </c>
      <c r="B1308" s="93" t="s">
        <v>6303</v>
      </c>
      <c r="C1308" s="118">
        <f>Anexo_01!$I169</f>
        <v>0</v>
      </c>
      <c r="D1308" s="99"/>
      <c r="E1308" s="100"/>
      <c r="F1308" s="100"/>
      <c r="G1308" s="100"/>
      <c r="H1308" s="101"/>
      <c r="I1308" s="94" t="str">
        <f>IF(SUM(D1308:H1308)=0,"",SUM(D1308:H1308))</f>
        <v/>
      </c>
      <c r="J1308" s="108"/>
      <c r="K1308" s="306">
        <f>SUM(I1308:I1316)</f>
        <v>0</v>
      </c>
    </row>
    <row r="1309" spans="1:11" s="90" customFormat="1" ht="13.5" hidden="1" customHeight="1" x14ac:dyDescent="0.2">
      <c r="A1309" s="304"/>
      <c r="B1309" s="95" t="s">
        <v>6304</v>
      </c>
      <c r="C1309" s="115">
        <f>Anexo_01!$D169</f>
        <v>0</v>
      </c>
      <c r="D1309" s="102"/>
      <c r="E1309" s="103"/>
      <c r="F1309" s="103"/>
      <c r="G1309" s="103"/>
      <c r="H1309" s="104"/>
      <c r="I1309" s="96" t="str">
        <f>IF(SUM(D1309:H1309)=0,"",SUM(D1309:H1309))</f>
        <v/>
      </c>
      <c r="J1309" s="109"/>
      <c r="K1309" s="307"/>
    </row>
    <row r="1310" spans="1:11" s="90" customFormat="1" ht="13.5" hidden="1" customHeight="1" x14ac:dyDescent="0.2">
      <c r="A1310" s="304"/>
      <c r="B1310" s="95" t="s">
        <v>6310</v>
      </c>
      <c r="C1310" s="115">
        <f>Anexo_01!$B169</f>
        <v>0</v>
      </c>
      <c r="D1310" s="102"/>
      <c r="E1310" s="103"/>
      <c r="F1310" s="103"/>
      <c r="G1310" s="103"/>
      <c r="H1310" s="104"/>
      <c r="I1310" s="96" t="str">
        <f t="shared" ref="I1310:I1316" si="144">IF(SUM(D1310:H1310)=0,"",SUM(D1310:H1310))</f>
        <v/>
      </c>
      <c r="J1310" s="109"/>
      <c r="K1310" s="307"/>
    </row>
    <row r="1311" spans="1:11" s="90" customFormat="1" ht="13.5" hidden="1" customHeight="1" x14ac:dyDescent="0.2">
      <c r="A1311" s="304"/>
      <c r="B1311" s="95" t="s">
        <v>6305</v>
      </c>
      <c r="C1311" s="117"/>
      <c r="D1311" s="102"/>
      <c r="E1311" s="103"/>
      <c r="F1311" s="103"/>
      <c r="G1311" s="103"/>
      <c r="H1311" s="104"/>
      <c r="I1311" s="96" t="str">
        <f t="shared" si="144"/>
        <v/>
      </c>
      <c r="J1311" s="109"/>
      <c r="K1311" s="307"/>
    </row>
    <row r="1312" spans="1:11" s="90" customFormat="1" ht="13.5" hidden="1" customHeight="1" x14ac:dyDescent="0.2">
      <c r="A1312" s="304"/>
      <c r="B1312" s="95" t="s">
        <v>6306</v>
      </c>
      <c r="C1312" s="116">
        <f>Anexo_01!$F169</f>
        <v>0</v>
      </c>
      <c r="D1312" s="102"/>
      <c r="E1312" s="103"/>
      <c r="F1312" s="103"/>
      <c r="G1312" s="103"/>
      <c r="H1312" s="104"/>
      <c r="I1312" s="96" t="str">
        <f t="shared" si="144"/>
        <v/>
      </c>
      <c r="J1312" s="109"/>
      <c r="K1312" s="307"/>
    </row>
    <row r="1313" spans="1:11" s="90" customFormat="1" ht="13.5" hidden="1" customHeight="1" x14ac:dyDescent="0.2">
      <c r="A1313" s="304"/>
      <c r="B1313" s="95" t="s">
        <v>6307</v>
      </c>
      <c r="C1313" s="117"/>
      <c r="D1313" s="102"/>
      <c r="E1313" s="103"/>
      <c r="F1313" s="103"/>
      <c r="G1313" s="103"/>
      <c r="H1313" s="104"/>
      <c r="I1313" s="96" t="str">
        <f t="shared" si="144"/>
        <v/>
      </c>
      <c r="J1313" s="109"/>
      <c r="K1313" s="307"/>
    </row>
    <row r="1314" spans="1:11" s="90" customFormat="1" ht="13.5" hidden="1" customHeight="1" x14ac:dyDescent="0.2">
      <c r="A1314" s="304"/>
      <c r="B1314" s="95" t="s">
        <v>6308</v>
      </c>
      <c r="C1314" s="117"/>
      <c r="D1314" s="102"/>
      <c r="E1314" s="103"/>
      <c r="F1314" s="103"/>
      <c r="G1314" s="103"/>
      <c r="H1314" s="104"/>
      <c r="I1314" s="96" t="str">
        <f t="shared" si="144"/>
        <v/>
      </c>
      <c r="J1314" s="109"/>
      <c r="K1314" s="307"/>
    </row>
    <row r="1315" spans="1:11" s="90" customFormat="1" ht="13.5" hidden="1" customHeight="1" x14ac:dyDescent="0.2">
      <c r="A1315" s="304"/>
      <c r="B1315" s="95" t="s">
        <v>6309</v>
      </c>
      <c r="C1315" s="309"/>
      <c r="D1315" s="102"/>
      <c r="E1315" s="103"/>
      <c r="F1315" s="103"/>
      <c r="G1315" s="103"/>
      <c r="H1315" s="104"/>
      <c r="I1315" s="96" t="str">
        <f t="shared" si="144"/>
        <v/>
      </c>
      <c r="J1315" s="109"/>
      <c r="K1315" s="307"/>
    </row>
    <row r="1316" spans="1:11" ht="13.5" hidden="1" customHeight="1" x14ac:dyDescent="0.3">
      <c r="A1316" s="305"/>
      <c r="B1316" s="97" t="s">
        <v>6313</v>
      </c>
      <c r="C1316" s="310"/>
      <c r="D1316" s="105"/>
      <c r="E1316" s="106"/>
      <c r="F1316" s="106"/>
      <c r="G1316" s="106"/>
      <c r="H1316" s="107"/>
      <c r="I1316" s="98" t="str">
        <f t="shared" si="144"/>
        <v/>
      </c>
      <c r="J1316" s="110"/>
      <c r="K1316" s="308"/>
    </row>
    <row r="1317" spans="1:11" s="90" customFormat="1" ht="13.5" hidden="1" customHeight="1" x14ac:dyDescent="0.2">
      <c r="A1317" s="303">
        <v>16</v>
      </c>
      <c r="B1317" s="93" t="s">
        <v>6303</v>
      </c>
      <c r="C1317" s="118">
        <f>Anexo_01!$I170</f>
        <v>0</v>
      </c>
      <c r="D1317" s="99"/>
      <c r="E1317" s="100"/>
      <c r="F1317" s="100"/>
      <c r="G1317" s="100"/>
      <c r="H1317" s="101"/>
      <c r="I1317" s="94" t="str">
        <f>IF(SUM(D1317:H1317)=0,"",SUM(D1317:H1317))</f>
        <v/>
      </c>
      <c r="J1317" s="108"/>
      <c r="K1317" s="306">
        <f>SUM(I1317:I1325)</f>
        <v>0</v>
      </c>
    </row>
    <row r="1318" spans="1:11" s="90" customFormat="1" ht="13.5" hidden="1" customHeight="1" x14ac:dyDescent="0.2">
      <c r="A1318" s="304"/>
      <c r="B1318" s="95" t="s">
        <v>6304</v>
      </c>
      <c r="C1318" s="115">
        <f>Anexo_01!$D170</f>
        <v>0</v>
      </c>
      <c r="D1318" s="102"/>
      <c r="E1318" s="103"/>
      <c r="F1318" s="103"/>
      <c r="G1318" s="103"/>
      <c r="H1318" s="104"/>
      <c r="I1318" s="96" t="str">
        <f>IF(SUM(D1318:H1318)=0,"",SUM(D1318:H1318))</f>
        <v/>
      </c>
      <c r="J1318" s="109"/>
      <c r="K1318" s="307"/>
    </row>
    <row r="1319" spans="1:11" s="90" customFormat="1" ht="13.5" hidden="1" customHeight="1" x14ac:dyDescent="0.2">
      <c r="A1319" s="304"/>
      <c r="B1319" s="95" t="s">
        <v>6310</v>
      </c>
      <c r="C1319" s="115">
        <f>Anexo_01!$B170</f>
        <v>0</v>
      </c>
      <c r="D1319" s="102"/>
      <c r="E1319" s="103"/>
      <c r="F1319" s="103"/>
      <c r="G1319" s="103"/>
      <c r="H1319" s="104"/>
      <c r="I1319" s="96" t="str">
        <f t="shared" ref="I1319:I1325" si="145">IF(SUM(D1319:H1319)=0,"",SUM(D1319:H1319))</f>
        <v/>
      </c>
      <c r="J1319" s="109"/>
      <c r="K1319" s="307"/>
    </row>
    <row r="1320" spans="1:11" s="90" customFormat="1" ht="13.5" hidden="1" customHeight="1" x14ac:dyDescent="0.2">
      <c r="A1320" s="304"/>
      <c r="B1320" s="95" t="s">
        <v>6305</v>
      </c>
      <c r="C1320" s="117"/>
      <c r="D1320" s="102"/>
      <c r="E1320" s="103"/>
      <c r="F1320" s="103"/>
      <c r="G1320" s="103"/>
      <c r="H1320" s="104"/>
      <c r="I1320" s="96" t="str">
        <f t="shared" si="145"/>
        <v/>
      </c>
      <c r="J1320" s="109"/>
      <c r="K1320" s="307"/>
    </row>
    <row r="1321" spans="1:11" s="90" customFormat="1" ht="13.5" hidden="1" customHeight="1" x14ac:dyDescent="0.2">
      <c r="A1321" s="304"/>
      <c r="B1321" s="95" t="s">
        <v>6306</v>
      </c>
      <c r="C1321" s="116">
        <f>Anexo_01!$F170</f>
        <v>0</v>
      </c>
      <c r="D1321" s="102"/>
      <c r="E1321" s="103"/>
      <c r="F1321" s="103"/>
      <c r="G1321" s="103"/>
      <c r="H1321" s="104"/>
      <c r="I1321" s="96" t="str">
        <f t="shared" si="145"/>
        <v/>
      </c>
      <c r="J1321" s="109"/>
      <c r="K1321" s="307"/>
    </row>
    <row r="1322" spans="1:11" s="90" customFormat="1" ht="13.5" hidden="1" customHeight="1" x14ac:dyDescent="0.2">
      <c r="A1322" s="304"/>
      <c r="B1322" s="95" t="s">
        <v>6307</v>
      </c>
      <c r="C1322" s="117"/>
      <c r="D1322" s="102"/>
      <c r="E1322" s="103"/>
      <c r="F1322" s="103"/>
      <c r="G1322" s="103"/>
      <c r="H1322" s="104"/>
      <c r="I1322" s="96" t="str">
        <f t="shared" si="145"/>
        <v/>
      </c>
      <c r="J1322" s="109"/>
      <c r="K1322" s="307"/>
    </row>
    <row r="1323" spans="1:11" s="90" customFormat="1" ht="13.5" hidden="1" customHeight="1" x14ac:dyDescent="0.2">
      <c r="A1323" s="304"/>
      <c r="B1323" s="95" t="s">
        <v>6308</v>
      </c>
      <c r="C1323" s="117"/>
      <c r="D1323" s="102"/>
      <c r="E1323" s="103"/>
      <c r="F1323" s="103"/>
      <c r="G1323" s="103"/>
      <c r="H1323" s="104"/>
      <c r="I1323" s="96" t="str">
        <f t="shared" si="145"/>
        <v/>
      </c>
      <c r="J1323" s="109"/>
      <c r="K1323" s="307"/>
    </row>
    <row r="1324" spans="1:11" s="90" customFormat="1" ht="13.5" hidden="1" customHeight="1" x14ac:dyDescent="0.2">
      <c r="A1324" s="304"/>
      <c r="B1324" s="95" t="s">
        <v>6309</v>
      </c>
      <c r="C1324" s="309"/>
      <c r="D1324" s="102"/>
      <c r="E1324" s="103"/>
      <c r="F1324" s="103"/>
      <c r="G1324" s="103"/>
      <c r="H1324" s="104"/>
      <c r="I1324" s="96" t="str">
        <f t="shared" si="145"/>
        <v/>
      </c>
      <c r="J1324" s="109"/>
      <c r="K1324" s="307"/>
    </row>
    <row r="1325" spans="1:11" ht="13.5" hidden="1" customHeight="1" x14ac:dyDescent="0.3">
      <c r="A1325" s="305"/>
      <c r="B1325" s="97" t="s">
        <v>6313</v>
      </c>
      <c r="C1325" s="310"/>
      <c r="D1325" s="105"/>
      <c r="E1325" s="106"/>
      <c r="F1325" s="106"/>
      <c r="G1325" s="106"/>
      <c r="H1325" s="107"/>
      <c r="I1325" s="98" t="str">
        <f t="shared" si="145"/>
        <v/>
      </c>
      <c r="J1325" s="110"/>
      <c r="K1325" s="308"/>
    </row>
    <row r="1326" spans="1:11" s="90" customFormat="1" ht="13.5" hidden="1" customHeight="1" x14ac:dyDescent="0.2">
      <c r="A1326" s="303">
        <v>17</v>
      </c>
      <c r="B1326" s="93" t="s">
        <v>6303</v>
      </c>
      <c r="C1326" s="118">
        <f>Anexo_01!$I171</f>
        <v>0</v>
      </c>
      <c r="D1326" s="99"/>
      <c r="E1326" s="100"/>
      <c r="F1326" s="100"/>
      <c r="G1326" s="100"/>
      <c r="H1326" s="101"/>
      <c r="I1326" s="94" t="str">
        <f>IF(SUM(D1326:H1326)=0,"",SUM(D1326:H1326))</f>
        <v/>
      </c>
      <c r="J1326" s="108"/>
      <c r="K1326" s="306">
        <f>SUM(I1326:I1334)</f>
        <v>0</v>
      </c>
    </row>
    <row r="1327" spans="1:11" s="90" customFormat="1" ht="13.5" hidden="1" customHeight="1" x14ac:dyDescent="0.2">
      <c r="A1327" s="304"/>
      <c r="B1327" s="95" t="s">
        <v>6304</v>
      </c>
      <c r="C1327" s="115">
        <f>Anexo_01!$D171</f>
        <v>0</v>
      </c>
      <c r="D1327" s="102"/>
      <c r="E1327" s="103"/>
      <c r="F1327" s="103"/>
      <c r="G1327" s="103"/>
      <c r="H1327" s="104"/>
      <c r="I1327" s="96" t="str">
        <f>IF(SUM(D1327:H1327)=0,"",SUM(D1327:H1327))</f>
        <v/>
      </c>
      <c r="J1327" s="109"/>
      <c r="K1327" s="307"/>
    </row>
    <row r="1328" spans="1:11" s="90" customFormat="1" ht="13.5" hidden="1" customHeight="1" x14ac:dyDescent="0.2">
      <c r="A1328" s="304"/>
      <c r="B1328" s="95" t="s">
        <v>6310</v>
      </c>
      <c r="C1328" s="115">
        <f>Anexo_01!$B171</f>
        <v>0</v>
      </c>
      <c r="D1328" s="102"/>
      <c r="E1328" s="103"/>
      <c r="F1328" s="103"/>
      <c r="G1328" s="103"/>
      <c r="H1328" s="104"/>
      <c r="I1328" s="96" t="str">
        <f t="shared" ref="I1328:I1334" si="146">IF(SUM(D1328:H1328)=0,"",SUM(D1328:H1328))</f>
        <v/>
      </c>
      <c r="J1328" s="109"/>
      <c r="K1328" s="307"/>
    </row>
    <row r="1329" spans="1:11" s="90" customFormat="1" ht="13.5" hidden="1" customHeight="1" x14ac:dyDescent="0.2">
      <c r="A1329" s="304"/>
      <c r="B1329" s="95" t="s">
        <v>6305</v>
      </c>
      <c r="C1329" s="117"/>
      <c r="D1329" s="102"/>
      <c r="E1329" s="103"/>
      <c r="F1329" s="103"/>
      <c r="G1329" s="103"/>
      <c r="H1329" s="104"/>
      <c r="I1329" s="96" t="str">
        <f t="shared" si="146"/>
        <v/>
      </c>
      <c r="J1329" s="109"/>
      <c r="K1329" s="307"/>
    </row>
    <row r="1330" spans="1:11" s="90" customFormat="1" ht="13.5" hidden="1" customHeight="1" x14ac:dyDescent="0.2">
      <c r="A1330" s="304"/>
      <c r="B1330" s="95" t="s">
        <v>6306</v>
      </c>
      <c r="C1330" s="116">
        <f>Anexo_01!$F171</f>
        <v>0</v>
      </c>
      <c r="D1330" s="102"/>
      <c r="E1330" s="103"/>
      <c r="F1330" s="103"/>
      <c r="G1330" s="103"/>
      <c r="H1330" s="104"/>
      <c r="I1330" s="96" t="str">
        <f t="shared" si="146"/>
        <v/>
      </c>
      <c r="J1330" s="109"/>
      <c r="K1330" s="307"/>
    </row>
    <row r="1331" spans="1:11" s="90" customFormat="1" ht="13.5" hidden="1" customHeight="1" x14ac:dyDescent="0.2">
      <c r="A1331" s="304"/>
      <c r="B1331" s="95" t="s">
        <v>6307</v>
      </c>
      <c r="C1331" s="117"/>
      <c r="D1331" s="102"/>
      <c r="E1331" s="103"/>
      <c r="F1331" s="103"/>
      <c r="G1331" s="103"/>
      <c r="H1331" s="104"/>
      <c r="I1331" s="96" t="str">
        <f t="shared" si="146"/>
        <v/>
      </c>
      <c r="J1331" s="109"/>
      <c r="K1331" s="307"/>
    </row>
    <row r="1332" spans="1:11" s="90" customFormat="1" ht="13.5" hidden="1" customHeight="1" x14ac:dyDescent="0.2">
      <c r="A1332" s="304"/>
      <c r="B1332" s="95" t="s">
        <v>6308</v>
      </c>
      <c r="C1332" s="117"/>
      <c r="D1332" s="102"/>
      <c r="E1332" s="103"/>
      <c r="F1332" s="103"/>
      <c r="G1332" s="103"/>
      <c r="H1332" s="104"/>
      <c r="I1332" s="96" t="str">
        <f t="shared" si="146"/>
        <v/>
      </c>
      <c r="J1332" s="109"/>
      <c r="K1332" s="307"/>
    </row>
    <row r="1333" spans="1:11" s="90" customFormat="1" ht="13.5" hidden="1" customHeight="1" x14ac:dyDescent="0.2">
      <c r="A1333" s="304"/>
      <c r="B1333" s="95" t="s">
        <v>6309</v>
      </c>
      <c r="C1333" s="309"/>
      <c r="D1333" s="102"/>
      <c r="E1333" s="103"/>
      <c r="F1333" s="103"/>
      <c r="G1333" s="103"/>
      <c r="H1333" s="104"/>
      <c r="I1333" s="96" t="str">
        <f t="shared" si="146"/>
        <v/>
      </c>
      <c r="J1333" s="109"/>
      <c r="K1333" s="307"/>
    </row>
    <row r="1334" spans="1:11" ht="13.5" hidden="1" customHeight="1" x14ac:dyDescent="0.3">
      <c r="A1334" s="305"/>
      <c r="B1334" s="97" t="s">
        <v>6313</v>
      </c>
      <c r="C1334" s="310"/>
      <c r="D1334" s="105"/>
      <c r="E1334" s="106"/>
      <c r="F1334" s="106"/>
      <c r="G1334" s="106"/>
      <c r="H1334" s="107"/>
      <c r="I1334" s="98" t="str">
        <f t="shared" si="146"/>
        <v/>
      </c>
      <c r="J1334" s="110"/>
      <c r="K1334" s="308"/>
    </row>
    <row r="1335" spans="1:11" s="90" customFormat="1" ht="13.5" hidden="1" customHeight="1" x14ac:dyDescent="0.2">
      <c r="A1335" s="303">
        <v>18</v>
      </c>
      <c r="B1335" s="93" t="s">
        <v>6303</v>
      </c>
      <c r="C1335" s="118">
        <f>Anexo_01!$I172</f>
        <v>0</v>
      </c>
      <c r="D1335" s="99"/>
      <c r="E1335" s="100"/>
      <c r="F1335" s="100"/>
      <c r="G1335" s="100"/>
      <c r="H1335" s="101"/>
      <c r="I1335" s="94" t="str">
        <f>IF(SUM(D1335:H1335)=0,"",SUM(D1335:H1335))</f>
        <v/>
      </c>
      <c r="J1335" s="108"/>
      <c r="K1335" s="306">
        <f>SUM(I1335:I1343)</f>
        <v>0</v>
      </c>
    </row>
    <row r="1336" spans="1:11" s="90" customFormat="1" ht="13.5" hidden="1" customHeight="1" x14ac:dyDescent="0.2">
      <c r="A1336" s="304"/>
      <c r="B1336" s="95" t="s">
        <v>6304</v>
      </c>
      <c r="C1336" s="115">
        <f>Anexo_01!$D172</f>
        <v>0</v>
      </c>
      <c r="D1336" s="102"/>
      <c r="E1336" s="103"/>
      <c r="F1336" s="103"/>
      <c r="G1336" s="103"/>
      <c r="H1336" s="104"/>
      <c r="I1336" s="96" t="str">
        <f>IF(SUM(D1336:H1336)=0,"",SUM(D1336:H1336))</f>
        <v/>
      </c>
      <c r="J1336" s="109"/>
      <c r="K1336" s="307"/>
    </row>
    <row r="1337" spans="1:11" s="90" customFormat="1" ht="13.5" hidden="1" customHeight="1" x14ac:dyDescent="0.2">
      <c r="A1337" s="304"/>
      <c r="B1337" s="95" t="s">
        <v>6310</v>
      </c>
      <c r="C1337" s="115">
        <f>Anexo_01!$B172</f>
        <v>0</v>
      </c>
      <c r="D1337" s="102"/>
      <c r="E1337" s="103"/>
      <c r="F1337" s="103"/>
      <c r="G1337" s="103"/>
      <c r="H1337" s="104"/>
      <c r="I1337" s="96" t="str">
        <f t="shared" ref="I1337:I1343" si="147">IF(SUM(D1337:H1337)=0,"",SUM(D1337:H1337))</f>
        <v/>
      </c>
      <c r="J1337" s="109"/>
      <c r="K1337" s="307"/>
    </row>
    <row r="1338" spans="1:11" s="90" customFormat="1" ht="13.5" hidden="1" customHeight="1" x14ac:dyDescent="0.2">
      <c r="A1338" s="304"/>
      <c r="B1338" s="95" t="s">
        <v>6305</v>
      </c>
      <c r="C1338" s="117"/>
      <c r="D1338" s="102"/>
      <c r="E1338" s="103"/>
      <c r="F1338" s="103"/>
      <c r="G1338" s="103"/>
      <c r="H1338" s="104"/>
      <c r="I1338" s="96" t="str">
        <f t="shared" si="147"/>
        <v/>
      </c>
      <c r="J1338" s="109"/>
      <c r="K1338" s="307"/>
    </row>
    <row r="1339" spans="1:11" s="90" customFormat="1" ht="13.5" hidden="1" customHeight="1" x14ac:dyDescent="0.2">
      <c r="A1339" s="304"/>
      <c r="B1339" s="95" t="s">
        <v>6306</v>
      </c>
      <c r="C1339" s="116">
        <f>Anexo_01!$F172</f>
        <v>0</v>
      </c>
      <c r="D1339" s="102"/>
      <c r="E1339" s="103"/>
      <c r="F1339" s="103"/>
      <c r="G1339" s="103"/>
      <c r="H1339" s="104"/>
      <c r="I1339" s="96" t="str">
        <f t="shared" si="147"/>
        <v/>
      </c>
      <c r="J1339" s="109"/>
      <c r="K1339" s="307"/>
    </row>
    <row r="1340" spans="1:11" s="90" customFormat="1" ht="13.5" hidden="1" customHeight="1" x14ac:dyDescent="0.2">
      <c r="A1340" s="304"/>
      <c r="B1340" s="95" t="s">
        <v>6307</v>
      </c>
      <c r="C1340" s="117"/>
      <c r="D1340" s="102"/>
      <c r="E1340" s="103"/>
      <c r="F1340" s="103"/>
      <c r="G1340" s="103"/>
      <c r="H1340" s="104"/>
      <c r="I1340" s="96" t="str">
        <f t="shared" si="147"/>
        <v/>
      </c>
      <c r="J1340" s="109"/>
      <c r="K1340" s="307"/>
    </row>
    <row r="1341" spans="1:11" s="90" customFormat="1" ht="13.5" hidden="1" customHeight="1" x14ac:dyDescent="0.2">
      <c r="A1341" s="304"/>
      <c r="B1341" s="95" t="s">
        <v>6308</v>
      </c>
      <c r="C1341" s="117"/>
      <c r="D1341" s="102"/>
      <c r="E1341" s="103"/>
      <c r="F1341" s="103"/>
      <c r="G1341" s="103"/>
      <c r="H1341" s="104"/>
      <c r="I1341" s="96" t="str">
        <f t="shared" si="147"/>
        <v/>
      </c>
      <c r="J1341" s="109"/>
      <c r="K1341" s="307"/>
    </row>
    <row r="1342" spans="1:11" s="90" customFormat="1" ht="13.5" hidden="1" customHeight="1" x14ac:dyDescent="0.2">
      <c r="A1342" s="304"/>
      <c r="B1342" s="95" t="s">
        <v>6309</v>
      </c>
      <c r="C1342" s="309"/>
      <c r="D1342" s="102"/>
      <c r="E1342" s="103"/>
      <c r="F1342" s="103"/>
      <c r="G1342" s="103"/>
      <c r="H1342" s="104"/>
      <c r="I1342" s="96" t="str">
        <f t="shared" si="147"/>
        <v/>
      </c>
      <c r="J1342" s="109"/>
      <c r="K1342" s="307"/>
    </row>
    <row r="1343" spans="1:11" ht="13.5" hidden="1" customHeight="1" x14ac:dyDescent="0.3">
      <c r="A1343" s="305"/>
      <c r="B1343" s="97" t="s">
        <v>6313</v>
      </c>
      <c r="C1343" s="310"/>
      <c r="D1343" s="105"/>
      <c r="E1343" s="106"/>
      <c r="F1343" s="106"/>
      <c r="G1343" s="106"/>
      <c r="H1343" s="107"/>
      <c r="I1343" s="98" t="str">
        <f t="shared" si="147"/>
        <v/>
      </c>
      <c r="J1343" s="110"/>
      <c r="K1343" s="308"/>
    </row>
    <row r="1344" spans="1:11" s="90" customFormat="1" ht="13.5" hidden="1" customHeight="1" x14ac:dyDescent="0.2">
      <c r="A1344" s="303">
        <v>19</v>
      </c>
      <c r="B1344" s="93" t="s">
        <v>6303</v>
      </c>
      <c r="C1344" s="118">
        <f>Anexo_01!$I173</f>
        <v>0</v>
      </c>
      <c r="D1344" s="99"/>
      <c r="E1344" s="100"/>
      <c r="F1344" s="100"/>
      <c r="G1344" s="100"/>
      <c r="H1344" s="101"/>
      <c r="I1344" s="94" t="str">
        <f>IF(SUM(D1344:H1344)=0,"",SUM(D1344:H1344))</f>
        <v/>
      </c>
      <c r="J1344" s="108"/>
      <c r="K1344" s="306">
        <f>SUM(I1344:I1352)</f>
        <v>0</v>
      </c>
    </row>
    <row r="1345" spans="1:11" s="90" customFormat="1" ht="13.5" hidden="1" customHeight="1" x14ac:dyDescent="0.2">
      <c r="A1345" s="304"/>
      <c r="B1345" s="95" t="s">
        <v>6304</v>
      </c>
      <c r="C1345" s="115">
        <f>Anexo_01!$D173</f>
        <v>0</v>
      </c>
      <c r="D1345" s="102"/>
      <c r="E1345" s="103"/>
      <c r="F1345" s="103"/>
      <c r="G1345" s="103"/>
      <c r="H1345" s="104"/>
      <c r="I1345" s="96" t="str">
        <f>IF(SUM(D1345:H1345)=0,"",SUM(D1345:H1345))</f>
        <v/>
      </c>
      <c r="J1345" s="109"/>
      <c r="K1345" s="307"/>
    </row>
    <row r="1346" spans="1:11" s="90" customFormat="1" ht="13.5" hidden="1" customHeight="1" x14ac:dyDescent="0.2">
      <c r="A1346" s="304"/>
      <c r="B1346" s="95" t="s">
        <v>6310</v>
      </c>
      <c r="C1346" s="115">
        <f>Anexo_01!$B173</f>
        <v>0</v>
      </c>
      <c r="D1346" s="102"/>
      <c r="E1346" s="103"/>
      <c r="F1346" s="103"/>
      <c r="G1346" s="103"/>
      <c r="H1346" s="104"/>
      <c r="I1346" s="96" t="str">
        <f t="shared" ref="I1346:I1352" si="148">IF(SUM(D1346:H1346)=0,"",SUM(D1346:H1346))</f>
        <v/>
      </c>
      <c r="J1346" s="109"/>
      <c r="K1346" s="307"/>
    </row>
    <row r="1347" spans="1:11" s="90" customFormat="1" ht="13.5" hidden="1" customHeight="1" x14ac:dyDescent="0.2">
      <c r="A1347" s="304"/>
      <c r="B1347" s="95" t="s">
        <v>6305</v>
      </c>
      <c r="C1347" s="117"/>
      <c r="D1347" s="102"/>
      <c r="E1347" s="103"/>
      <c r="F1347" s="103"/>
      <c r="G1347" s="103"/>
      <c r="H1347" s="104"/>
      <c r="I1347" s="96" t="str">
        <f t="shared" si="148"/>
        <v/>
      </c>
      <c r="J1347" s="109"/>
      <c r="K1347" s="307"/>
    </row>
    <row r="1348" spans="1:11" s="90" customFormat="1" ht="13.5" hidden="1" customHeight="1" x14ac:dyDescent="0.2">
      <c r="A1348" s="304"/>
      <c r="B1348" s="95" t="s">
        <v>6306</v>
      </c>
      <c r="C1348" s="116">
        <f>Anexo_01!$F173</f>
        <v>0</v>
      </c>
      <c r="D1348" s="102"/>
      <c r="E1348" s="103"/>
      <c r="F1348" s="103"/>
      <c r="G1348" s="103"/>
      <c r="H1348" s="104"/>
      <c r="I1348" s="96" t="str">
        <f t="shared" si="148"/>
        <v/>
      </c>
      <c r="J1348" s="109"/>
      <c r="K1348" s="307"/>
    </row>
    <row r="1349" spans="1:11" s="90" customFormat="1" ht="13.5" hidden="1" customHeight="1" x14ac:dyDescent="0.2">
      <c r="A1349" s="304"/>
      <c r="B1349" s="95" t="s">
        <v>6307</v>
      </c>
      <c r="C1349" s="117"/>
      <c r="D1349" s="102"/>
      <c r="E1349" s="103"/>
      <c r="F1349" s="103"/>
      <c r="G1349" s="103"/>
      <c r="H1349" s="104"/>
      <c r="I1349" s="96" t="str">
        <f t="shared" si="148"/>
        <v/>
      </c>
      <c r="J1349" s="109"/>
      <c r="K1349" s="307"/>
    </row>
    <row r="1350" spans="1:11" s="90" customFormat="1" ht="13.5" hidden="1" customHeight="1" x14ac:dyDescent="0.2">
      <c r="A1350" s="304"/>
      <c r="B1350" s="95" t="s">
        <v>6308</v>
      </c>
      <c r="C1350" s="117"/>
      <c r="D1350" s="102"/>
      <c r="E1350" s="103"/>
      <c r="F1350" s="103"/>
      <c r="G1350" s="103"/>
      <c r="H1350" s="104"/>
      <c r="I1350" s="96" t="str">
        <f t="shared" si="148"/>
        <v/>
      </c>
      <c r="J1350" s="109"/>
      <c r="K1350" s="307"/>
    </row>
    <row r="1351" spans="1:11" s="90" customFormat="1" ht="13.5" hidden="1" customHeight="1" x14ac:dyDescent="0.2">
      <c r="A1351" s="304"/>
      <c r="B1351" s="95" t="s">
        <v>6309</v>
      </c>
      <c r="C1351" s="309"/>
      <c r="D1351" s="102"/>
      <c r="E1351" s="103"/>
      <c r="F1351" s="103"/>
      <c r="G1351" s="103"/>
      <c r="H1351" s="104"/>
      <c r="I1351" s="96" t="str">
        <f t="shared" si="148"/>
        <v/>
      </c>
      <c r="J1351" s="109"/>
      <c r="K1351" s="307"/>
    </row>
    <row r="1352" spans="1:11" ht="13.5" hidden="1" customHeight="1" x14ac:dyDescent="0.3">
      <c r="A1352" s="305"/>
      <c r="B1352" s="97" t="s">
        <v>6313</v>
      </c>
      <c r="C1352" s="310"/>
      <c r="D1352" s="105"/>
      <c r="E1352" s="106"/>
      <c r="F1352" s="106"/>
      <c r="G1352" s="106"/>
      <c r="H1352" s="107"/>
      <c r="I1352" s="98" t="str">
        <f t="shared" si="148"/>
        <v/>
      </c>
      <c r="J1352" s="110"/>
      <c r="K1352" s="308"/>
    </row>
    <row r="1353" spans="1:11" s="90" customFormat="1" ht="13.5" hidden="1" customHeight="1" x14ac:dyDescent="0.2">
      <c r="A1353" s="303">
        <v>20</v>
      </c>
      <c r="B1353" s="93" t="s">
        <v>6303</v>
      </c>
      <c r="C1353" s="118">
        <f>Anexo_01!$I174</f>
        <v>0</v>
      </c>
      <c r="D1353" s="99"/>
      <c r="E1353" s="100"/>
      <c r="F1353" s="100"/>
      <c r="G1353" s="100"/>
      <c r="H1353" s="101"/>
      <c r="I1353" s="94" t="str">
        <f>IF(SUM(D1353:H1353)=0,"",SUM(D1353:H1353))</f>
        <v/>
      </c>
      <c r="J1353" s="108"/>
      <c r="K1353" s="306">
        <f>SUM(I1353:I1361)</f>
        <v>0</v>
      </c>
    </row>
    <row r="1354" spans="1:11" s="90" customFormat="1" ht="13.5" hidden="1" customHeight="1" x14ac:dyDescent="0.2">
      <c r="A1354" s="304"/>
      <c r="B1354" s="95" t="s">
        <v>6304</v>
      </c>
      <c r="C1354" s="115">
        <f>Anexo_01!$D174</f>
        <v>0</v>
      </c>
      <c r="D1354" s="102"/>
      <c r="E1354" s="103"/>
      <c r="F1354" s="103"/>
      <c r="G1354" s="103"/>
      <c r="H1354" s="104"/>
      <c r="I1354" s="96" t="str">
        <f>IF(SUM(D1354:H1354)=0,"",SUM(D1354:H1354))</f>
        <v/>
      </c>
      <c r="J1354" s="109"/>
      <c r="K1354" s="307"/>
    </row>
    <row r="1355" spans="1:11" s="90" customFormat="1" ht="13.5" hidden="1" customHeight="1" x14ac:dyDescent="0.2">
      <c r="A1355" s="304"/>
      <c r="B1355" s="95" t="s">
        <v>6310</v>
      </c>
      <c r="C1355" s="115">
        <f>Anexo_01!$B174</f>
        <v>0</v>
      </c>
      <c r="D1355" s="102"/>
      <c r="E1355" s="103"/>
      <c r="F1355" s="103"/>
      <c r="G1355" s="103"/>
      <c r="H1355" s="104"/>
      <c r="I1355" s="96" t="str">
        <f t="shared" ref="I1355:I1361" si="149">IF(SUM(D1355:H1355)=0,"",SUM(D1355:H1355))</f>
        <v/>
      </c>
      <c r="J1355" s="109"/>
      <c r="K1355" s="307"/>
    </row>
    <row r="1356" spans="1:11" s="90" customFormat="1" ht="13.5" hidden="1" customHeight="1" x14ac:dyDescent="0.2">
      <c r="A1356" s="304"/>
      <c r="B1356" s="95" t="s">
        <v>6305</v>
      </c>
      <c r="C1356" s="117"/>
      <c r="D1356" s="102"/>
      <c r="E1356" s="103"/>
      <c r="F1356" s="103"/>
      <c r="G1356" s="103"/>
      <c r="H1356" s="104"/>
      <c r="I1356" s="96" t="str">
        <f t="shared" si="149"/>
        <v/>
      </c>
      <c r="J1356" s="109"/>
      <c r="K1356" s="307"/>
    </row>
    <row r="1357" spans="1:11" s="90" customFormat="1" ht="13.5" hidden="1" customHeight="1" x14ac:dyDescent="0.2">
      <c r="A1357" s="304"/>
      <c r="B1357" s="95" t="s">
        <v>6306</v>
      </c>
      <c r="C1357" s="116">
        <f>Anexo_01!$F174</f>
        <v>0</v>
      </c>
      <c r="D1357" s="102"/>
      <c r="E1357" s="103"/>
      <c r="F1357" s="103"/>
      <c r="G1357" s="103"/>
      <c r="H1357" s="104"/>
      <c r="I1357" s="96" t="str">
        <f t="shared" si="149"/>
        <v/>
      </c>
      <c r="J1357" s="109"/>
      <c r="K1357" s="307"/>
    </row>
    <row r="1358" spans="1:11" s="90" customFormat="1" ht="13.5" hidden="1" customHeight="1" x14ac:dyDescent="0.2">
      <c r="A1358" s="304"/>
      <c r="B1358" s="95" t="s">
        <v>6307</v>
      </c>
      <c r="C1358" s="117"/>
      <c r="D1358" s="102"/>
      <c r="E1358" s="103"/>
      <c r="F1358" s="103"/>
      <c r="G1358" s="103"/>
      <c r="H1358" s="104"/>
      <c r="I1358" s="96" t="str">
        <f t="shared" si="149"/>
        <v/>
      </c>
      <c r="J1358" s="109"/>
      <c r="K1358" s="307"/>
    </row>
    <row r="1359" spans="1:11" s="90" customFormat="1" ht="13.5" hidden="1" customHeight="1" x14ac:dyDescent="0.2">
      <c r="A1359" s="304"/>
      <c r="B1359" s="95" t="s">
        <v>6308</v>
      </c>
      <c r="C1359" s="117"/>
      <c r="D1359" s="102"/>
      <c r="E1359" s="103"/>
      <c r="F1359" s="103"/>
      <c r="G1359" s="103"/>
      <c r="H1359" s="104"/>
      <c r="I1359" s="96" t="str">
        <f t="shared" si="149"/>
        <v/>
      </c>
      <c r="J1359" s="109"/>
      <c r="K1359" s="307"/>
    </row>
    <row r="1360" spans="1:11" s="90" customFormat="1" ht="13.5" hidden="1" customHeight="1" x14ac:dyDescent="0.2">
      <c r="A1360" s="304"/>
      <c r="B1360" s="95" t="s">
        <v>6309</v>
      </c>
      <c r="C1360" s="309"/>
      <c r="D1360" s="102"/>
      <c r="E1360" s="103"/>
      <c r="F1360" s="103"/>
      <c r="G1360" s="103"/>
      <c r="H1360" s="104"/>
      <c r="I1360" s="96" t="str">
        <f t="shared" si="149"/>
        <v/>
      </c>
      <c r="J1360" s="109"/>
      <c r="K1360" s="307"/>
    </row>
    <row r="1361" spans="1:11" ht="13.5" hidden="1" customHeight="1" x14ac:dyDescent="0.3">
      <c r="A1361" s="305"/>
      <c r="B1361" s="97" t="s">
        <v>6313</v>
      </c>
      <c r="C1361" s="310"/>
      <c r="D1361" s="105"/>
      <c r="E1361" s="106"/>
      <c r="F1361" s="106"/>
      <c r="G1361" s="106"/>
      <c r="H1361" s="107"/>
      <c r="I1361" s="98" t="str">
        <f t="shared" si="149"/>
        <v/>
      </c>
      <c r="J1361" s="110"/>
      <c r="K1361" s="308"/>
    </row>
    <row r="1362" spans="1:11" s="90" customFormat="1" ht="13.5" hidden="1" customHeight="1" x14ac:dyDescent="0.2">
      <c r="A1362" s="303">
        <v>21</v>
      </c>
      <c r="B1362" s="93" t="s">
        <v>6303</v>
      </c>
      <c r="C1362" s="118">
        <f>Anexo_01!$I175</f>
        <v>0</v>
      </c>
      <c r="D1362" s="99"/>
      <c r="E1362" s="100"/>
      <c r="F1362" s="100"/>
      <c r="G1362" s="100"/>
      <c r="H1362" s="101"/>
      <c r="I1362" s="94" t="str">
        <f>IF(SUM(D1362:H1362)=0,"",SUM(D1362:H1362))</f>
        <v/>
      </c>
      <c r="J1362" s="108"/>
      <c r="K1362" s="306">
        <f>SUM(I1362:I1370)</f>
        <v>0</v>
      </c>
    </row>
    <row r="1363" spans="1:11" s="90" customFormat="1" ht="13.5" hidden="1" customHeight="1" x14ac:dyDescent="0.2">
      <c r="A1363" s="304"/>
      <c r="B1363" s="95" t="s">
        <v>6304</v>
      </c>
      <c r="C1363" s="115">
        <f>Anexo_01!$D175</f>
        <v>0</v>
      </c>
      <c r="D1363" s="102"/>
      <c r="E1363" s="103"/>
      <c r="F1363" s="103"/>
      <c r="G1363" s="103"/>
      <c r="H1363" s="104"/>
      <c r="I1363" s="96" t="str">
        <f>IF(SUM(D1363:H1363)=0,"",SUM(D1363:H1363))</f>
        <v/>
      </c>
      <c r="J1363" s="109"/>
      <c r="K1363" s="307"/>
    </row>
    <row r="1364" spans="1:11" s="90" customFormat="1" ht="13.5" hidden="1" customHeight="1" x14ac:dyDescent="0.2">
      <c r="A1364" s="304"/>
      <c r="B1364" s="95" t="s">
        <v>6310</v>
      </c>
      <c r="C1364" s="115">
        <f>Anexo_01!$B175</f>
        <v>0</v>
      </c>
      <c r="D1364" s="102"/>
      <c r="E1364" s="103"/>
      <c r="F1364" s="103"/>
      <c r="G1364" s="103"/>
      <c r="H1364" s="104"/>
      <c r="I1364" s="96" t="str">
        <f t="shared" ref="I1364:I1370" si="150">IF(SUM(D1364:H1364)=0,"",SUM(D1364:H1364))</f>
        <v/>
      </c>
      <c r="J1364" s="109"/>
      <c r="K1364" s="307"/>
    </row>
    <row r="1365" spans="1:11" s="90" customFormat="1" ht="13.5" hidden="1" customHeight="1" x14ac:dyDescent="0.2">
      <c r="A1365" s="304"/>
      <c r="B1365" s="95" t="s">
        <v>6305</v>
      </c>
      <c r="C1365" s="117"/>
      <c r="D1365" s="102"/>
      <c r="E1365" s="103"/>
      <c r="F1365" s="103"/>
      <c r="G1365" s="103"/>
      <c r="H1365" s="104"/>
      <c r="I1365" s="96" t="str">
        <f t="shared" si="150"/>
        <v/>
      </c>
      <c r="J1365" s="109"/>
      <c r="K1365" s="307"/>
    </row>
    <row r="1366" spans="1:11" s="90" customFormat="1" ht="13.5" hidden="1" customHeight="1" x14ac:dyDescent="0.2">
      <c r="A1366" s="304"/>
      <c r="B1366" s="95" t="s">
        <v>6306</v>
      </c>
      <c r="C1366" s="116">
        <f>Anexo_01!$F175</f>
        <v>0</v>
      </c>
      <c r="D1366" s="102"/>
      <c r="E1366" s="103"/>
      <c r="F1366" s="103"/>
      <c r="G1366" s="103"/>
      <c r="H1366" s="104"/>
      <c r="I1366" s="96" t="str">
        <f t="shared" si="150"/>
        <v/>
      </c>
      <c r="J1366" s="109"/>
      <c r="K1366" s="307"/>
    </row>
    <row r="1367" spans="1:11" s="90" customFormat="1" ht="13.5" hidden="1" customHeight="1" x14ac:dyDescent="0.2">
      <c r="A1367" s="304"/>
      <c r="B1367" s="95" t="s">
        <v>6307</v>
      </c>
      <c r="C1367" s="117"/>
      <c r="D1367" s="102"/>
      <c r="E1367" s="103"/>
      <c r="F1367" s="103"/>
      <c r="G1367" s="103"/>
      <c r="H1367" s="104"/>
      <c r="I1367" s="96" t="str">
        <f t="shared" si="150"/>
        <v/>
      </c>
      <c r="J1367" s="109"/>
      <c r="K1367" s="307"/>
    </row>
    <row r="1368" spans="1:11" s="90" customFormat="1" ht="13.5" hidden="1" customHeight="1" x14ac:dyDescent="0.2">
      <c r="A1368" s="304"/>
      <c r="B1368" s="95" t="s">
        <v>6308</v>
      </c>
      <c r="C1368" s="117"/>
      <c r="D1368" s="102"/>
      <c r="E1368" s="103"/>
      <c r="F1368" s="103"/>
      <c r="G1368" s="103"/>
      <c r="H1368" s="104"/>
      <c r="I1368" s="96" t="str">
        <f t="shared" si="150"/>
        <v/>
      </c>
      <c r="J1368" s="109"/>
      <c r="K1368" s="307"/>
    </row>
    <row r="1369" spans="1:11" s="90" customFormat="1" ht="13.5" hidden="1" customHeight="1" x14ac:dyDescent="0.2">
      <c r="A1369" s="304"/>
      <c r="B1369" s="95" t="s">
        <v>6309</v>
      </c>
      <c r="C1369" s="309"/>
      <c r="D1369" s="102"/>
      <c r="E1369" s="103"/>
      <c r="F1369" s="103"/>
      <c r="G1369" s="103"/>
      <c r="H1369" s="104"/>
      <c r="I1369" s="96" t="str">
        <f t="shared" si="150"/>
        <v/>
      </c>
      <c r="J1369" s="109"/>
      <c r="K1369" s="307"/>
    </row>
    <row r="1370" spans="1:11" ht="13.5" hidden="1" customHeight="1" x14ac:dyDescent="0.3">
      <c r="A1370" s="305"/>
      <c r="B1370" s="97" t="s">
        <v>6313</v>
      </c>
      <c r="C1370" s="310"/>
      <c r="D1370" s="105"/>
      <c r="E1370" s="106"/>
      <c r="F1370" s="106"/>
      <c r="G1370" s="106"/>
      <c r="H1370" s="107"/>
      <c r="I1370" s="98" t="str">
        <f t="shared" si="150"/>
        <v/>
      </c>
      <c r="J1370" s="110"/>
      <c r="K1370" s="308"/>
    </row>
    <row r="1371" spans="1:11" s="90" customFormat="1" ht="13.5" hidden="1" customHeight="1" x14ac:dyDescent="0.2">
      <c r="A1371" s="303">
        <v>22</v>
      </c>
      <c r="B1371" s="93" t="s">
        <v>6303</v>
      </c>
      <c r="C1371" s="118">
        <f>Anexo_01!$I176</f>
        <v>0</v>
      </c>
      <c r="D1371" s="99"/>
      <c r="E1371" s="100"/>
      <c r="F1371" s="100"/>
      <c r="G1371" s="100"/>
      <c r="H1371" s="101"/>
      <c r="I1371" s="94" t="str">
        <f>IF(SUM(D1371:H1371)=0,"",SUM(D1371:H1371))</f>
        <v/>
      </c>
      <c r="J1371" s="108"/>
      <c r="K1371" s="306">
        <f>SUM(I1371:I1379)</f>
        <v>0</v>
      </c>
    </row>
    <row r="1372" spans="1:11" s="90" customFormat="1" ht="13.5" hidden="1" customHeight="1" x14ac:dyDescent="0.2">
      <c r="A1372" s="304"/>
      <c r="B1372" s="95" t="s">
        <v>6304</v>
      </c>
      <c r="C1372" s="115">
        <f>Anexo_01!$D176</f>
        <v>0</v>
      </c>
      <c r="D1372" s="102"/>
      <c r="E1372" s="103"/>
      <c r="F1372" s="103"/>
      <c r="G1372" s="103"/>
      <c r="H1372" s="104"/>
      <c r="I1372" s="96" t="str">
        <f>IF(SUM(D1372:H1372)=0,"",SUM(D1372:H1372))</f>
        <v/>
      </c>
      <c r="J1372" s="109"/>
      <c r="K1372" s="307"/>
    </row>
    <row r="1373" spans="1:11" s="90" customFormat="1" ht="13.5" hidden="1" customHeight="1" x14ac:dyDescent="0.2">
      <c r="A1373" s="304"/>
      <c r="B1373" s="95" t="s">
        <v>6310</v>
      </c>
      <c r="C1373" s="115">
        <f>Anexo_01!$B176</f>
        <v>0</v>
      </c>
      <c r="D1373" s="102"/>
      <c r="E1373" s="103"/>
      <c r="F1373" s="103"/>
      <c r="G1373" s="103"/>
      <c r="H1373" s="104"/>
      <c r="I1373" s="96" t="str">
        <f t="shared" ref="I1373:I1379" si="151">IF(SUM(D1373:H1373)=0,"",SUM(D1373:H1373))</f>
        <v/>
      </c>
      <c r="J1373" s="109"/>
      <c r="K1373" s="307"/>
    </row>
    <row r="1374" spans="1:11" s="90" customFormat="1" ht="13.5" hidden="1" customHeight="1" x14ac:dyDescent="0.2">
      <c r="A1374" s="304"/>
      <c r="B1374" s="95" t="s">
        <v>6305</v>
      </c>
      <c r="C1374" s="117"/>
      <c r="D1374" s="102"/>
      <c r="E1374" s="103"/>
      <c r="F1374" s="103"/>
      <c r="G1374" s="103"/>
      <c r="H1374" s="104"/>
      <c r="I1374" s="96" t="str">
        <f t="shared" si="151"/>
        <v/>
      </c>
      <c r="J1374" s="109"/>
      <c r="K1374" s="307"/>
    </row>
    <row r="1375" spans="1:11" s="90" customFormat="1" ht="13.5" hidden="1" customHeight="1" x14ac:dyDescent="0.2">
      <c r="A1375" s="304"/>
      <c r="B1375" s="95" t="s">
        <v>6306</v>
      </c>
      <c r="C1375" s="116">
        <f>Anexo_01!$F176</f>
        <v>0</v>
      </c>
      <c r="D1375" s="102"/>
      <c r="E1375" s="103"/>
      <c r="F1375" s="103"/>
      <c r="G1375" s="103"/>
      <c r="H1375" s="104"/>
      <c r="I1375" s="96" t="str">
        <f t="shared" si="151"/>
        <v/>
      </c>
      <c r="J1375" s="109"/>
      <c r="K1375" s="307"/>
    </row>
    <row r="1376" spans="1:11" s="90" customFormat="1" ht="13.5" hidden="1" customHeight="1" x14ac:dyDescent="0.2">
      <c r="A1376" s="304"/>
      <c r="B1376" s="95" t="s">
        <v>6307</v>
      </c>
      <c r="C1376" s="117"/>
      <c r="D1376" s="102"/>
      <c r="E1376" s="103"/>
      <c r="F1376" s="103"/>
      <c r="G1376" s="103"/>
      <c r="H1376" s="104"/>
      <c r="I1376" s="96" t="str">
        <f t="shared" si="151"/>
        <v/>
      </c>
      <c r="J1376" s="109"/>
      <c r="K1376" s="307"/>
    </row>
    <row r="1377" spans="1:11" s="90" customFormat="1" ht="13.5" hidden="1" customHeight="1" x14ac:dyDescent="0.2">
      <c r="A1377" s="304"/>
      <c r="B1377" s="95" t="s">
        <v>6308</v>
      </c>
      <c r="C1377" s="117"/>
      <c r="D1377" s="102"/>
      <c r="E1377" s="103"/>
      <c r="F1377" s="103"/>
      <c r="G1377" s="103"/>
      <c r="H1377" s="104"/>
      <c r="I1377" s="96" t="str">
        <f t="shared" si="151"/>
        <v/>
      </c>
      <c r="J1377" s="109"/>
      <c r="K1377" s="307"/>
    </row>
    <row r="1378" spans="1:11" s="90" customFormat="1" ht="13.5" hidden="1" customHeight="1" x14ac:dyDescent="0.2">
      <c r="A1378" s="304"/>
      <c r="B1378" s="95" t="s">
        <v>6309</v>
      </c>
      <c r="C1378" s="309"/>
      <c r="D1378" s="102"/>
      <c r="E1378" s="103"/>
      <c r="F1378" s="103"/>
      <c r="G1378" s="103"/>
      <c r="H1378" s="104"/>
      <c r="I1378" s="96" t="str">
        <f t="shared" si="151"/>
        <v/>
      </c>
      <c r="J1378" s="109"/>
      <c r="K1378" s="307"/>
    </row>
    <row r="1379" spans="1:11" ht="13.5" hidden="1" customHeight="1" x14ac:dyDescent="0.3">
      <c r="A1379" s="305"/>
      <c r="B1379" s="97" t="s">
        <v>6313</v>
      </c>
      <c r="C1379" s="310"/>
      <c r="D1379" s="105"/>
      <c r="E1379" s="106"/>
      <c r="F1379" s="106"/>
      <c r="G1379" s="106"/>
      <c r="H1379" s="107"/>
      <c r="I1379" s="98" t="str">
        <f t="shared" si="151"/>
        <v/>
      </c>
      <c r="J1379" s="110"/>
      <c r="K1379" s="308"/>
    </row>
    <row r="1380" spans="1:11" s="90" customFormat="1" ht="13.5" hidden="1" customHeight="1" x14ac:dyDescent="0.2">
      <c r="A1380" s="303">
        <v>23</v>
      </c>
      <c r="B1380" s="93" t="s">
        <v>6303</v>
      </c>
      <c r="C1380" s="118">
        <f>Anexo_01!$I177</f>
        <v>0</v>
      </c>
      <c r="D1380" s="99"/>
      <c r="E1380" s="100"/>
      <c r="F1380" s="100"/>
      <c r="G1380" s="100"/>
      <c r="H1380" s="101"/>
      <c r="I1380" s="94" t="str">
        <f>IF(SUM(D1380:H1380)=0,"",SUM(D1380:H1380))</f>
        <v/>
      </c>
      <c r="J1380" s="108"/>
      <c r="K1380" s="306">
        <f>SUM(I1380:I1388)</f>
        <v>0</v>
      </c>
    </row>
    <row r="1381" spans="1:11" s="90" customFormat="1" ht="13.5" hidden="1" customHeight="1" x14ac:dyDescent="0.2">
      <c r="A1381" s="304"/>
      <c r="B1381" s="95" t="s">
        <v>6304</v>
      </c>
      <c r="C1381" s="115">
        <f>Anexo_01!$D177</f>
        <v>0</v>
      </c>
      <c r="D1381" s="102"/>
      <c r="E1381" s="103"/>
      <c r="F1381" s="103"/>
      <c r="G1381" s="103"/>
      <c r="H1381" s="104"/>
      <c r="I1381" s="96" t="str">
        <f>IF(SUM(D1381:H1381)=0,"",SUM(D1381:H1381))</f>
        <v/>
      </c>
      <c r="J1381" s="109"/>
      <c r="K1381" s="307"/>
    </row>
    <row r="1382" spans="1:11" s="90" customFormat="1" ht="13.5" hidden="1" customHeight="1" x14ac:dyDescent="0.2">
      <c r="A1382" s="304"/>
      <c r="B1382" s="95" t="s">
        <v>6310</v>
      </c>
      <c r="C1382" s="115">
        <f>Anexo_01!$B177</f>
        <v>0</v>
      </c>
      <c r="D1382" s="102"/>
      <c r="E1382" s="103"/>
      <c r="F1382" s="103"/>
      <c r="G1382" s="103"/>
      <c r="H1382" s="104"/>
      <c r="I1382" s="96" t="str">
        <f t="shared" ref="I1382:I1388" si="152">IF(SUM(D1382:H1382)=0,"",SUM(D1382:H1382))</f>
        <v/>
      </c>
      <c r="J1382" s="109"/>
      <c r="K1382" s="307"/>
    </row>
    <row r="1383" spans="1:11" s="90" customFormat="1" ht="13.5" hidden="1" customHeight="1" x14ac:dyDescent="0.2">
      <c r="A1383" s="304"/>
      <c r="B1383" s="95" t="s">
        <v>6305</v>
      </c>
      <c r="C1383" s="117"/>
      <c r="D1383" s="102"/>
      <c r="E1383" s="103"/>
      <c r="F1383" s="103"/>
      <c r="G1383" s="103"/>
      <c r="H1383" s="104"/>
      <c r="I1383" s="96" t="str">
        <f t="shared" si="152"/>
        <v/>
      </c>
      <c r="J1383" s="109"/>
      <c r="K1383" s="307"/>
    </row>
    <row r="1384" spans="1:11" s="90" customFormat="1" ht="13.5" hidden="1" customHeight="1" x14ac:dyDescent="0.2">
      <c r="A1384" s="304"/>
      <c r="B1384" s="95" t="s">
        <v>6306</v>
      </c>
      <c r="C1384" s="116">
        <f>Anexo_01!$F177</f>
        <v>0</v>
      </c>
      <c r="D1384" s="102"/>
      <c r="E1384" s="103"/>
      <c r="F1384" s="103"/>
      <c r="G1384" s="103"/>
      <c r="H1384" s="104"/>
      <c r="I1384" s="96" t="str">
        <f t="shared" si="152"/>
        <v/>
      </c>
      <c r="J1384" s="109"/>
      <c r="K1384" s="307"/>
    </row>
    <row r="1385" spans="1:11" s="90" customFormat="1" ht="13.5" hidden="1" customHeight="1" x14ac:dyDescent="0.2">
      <c r="A1385" s="304"/>
      <c r="B1385" s="95" t="s">
        <v>6307</v>
      </c>
      <c r="C1385" s="117"/>
      <c r="D1385" s="102"/>
      <c r="E1385" s="103"/>
      <c r="F1385" s="103"/>
      <c r="G1385" s="103"/>
      <c r="H1385" s="104"/>
      <c r="I1385" s="96" t="str">
        <f t="shared" si="152"/>
        <v/>
      </c>
      <c r="J1385" s="109"/>
      <c r="K1385" s="307"/>
    </row>
    <row r="1386" spans="1:11" s="90" customFormat="1" ht="13.5" hidden="1" customHeight="1" x14ac:dyDescent="0.2">
      <c r="A1386" s="304"/>
      <c r="B1386" s="95" t="s">
        <v>6308</v>
      </c>
      <c r="C1386" s="117"/>
      <c r="D1386" s="102"/>
      <c r="E1386" s="103"/>
      <c r="F1386" s="103"/>
      <c r="G1386" s="103"/>
      <c r="H1386" s="104"/>
      <c r="I1386" s="96" t="str">
        <f t="shared" si="152"/>
        <v/>
      </c>
      <c r="J1386" s="109"/>
      <c r="K1386" s="307"/>
    </row>
    <row r="1387" spans="1:11" s="90" customFormat="1" ht="13.5" hidden="1" customHeight="1" x14ac:dyDescent="0.2">
      <c r="A1387" s="304"/>
      <c r="B1387" s="95" t="s">
        <v>6309</v>
      </c>
      <c r="C1387" s="309"/>
      <c r="D1387" s="102"/>
      <c r="E1387" s="103"/>
      <c r="F1387" s="103"/>
      <c r="G1387" s="103"/>
      <c r="H1387" s="104"/>
      <c r="I1387" s="96" t="str">
        <f t="shared" si="152"/>
        <v/>
      </c>
      <c r="J1387" s="109"/>
      <c r="K1387" s="307"/>
    </row>
    <row r="1388" spans="1:11" ht="13.5" hidden="1" customHeight="1" x14ac:dyDescent="0.3">
      <c r="A1388" s="305"/>
      <c r="B1388" s="97" t="s">
        <v>6313</v>
      </c>
      <c r="C1388" s="310"/>
      <c r="D1388" s="105"/>
      <c r="E1388" s="106"/>
      <c r="F1388" s="106"/>
      <c r="G1388" s="106"/>
      <c r="H1388" s="107"/>
      <c r="I1388" s="98" t="str">
        <f t="shared" si="152"/>
        <v/>
      </c>
      <c r="J1388" s="110"/>
      <c r="K1388" s="308"/>
    </row>
    <row r="1389" spans="1:11" s="90" customFormat="1" ht="13.5" hidden="1" customHeight="1" x14ac:dyDescent="0.2">
      <c r="A1389" s="303">
        <v>24</v>
      </c>
      <c r="B1389" s="93" t="s">
        <v>6303</v>
      </c>
      <c r="C1389" s="118">
        <f>Anexo_01!$I178</f>
        <v>0</v>
      </c>
      <c r="D1389" s="99"/>
      <c r="E1389" s="100"/>
      <c r="F1389" s="100"/>
      <c r="G1389" s="100"/>
      <c r="H1389" s="101"/>
      <c r="I1389" s="94" t="str">
        <f>IF(SUM(D1389:H1389)=0,"",SUM(D1389:H1389))</f>
        <v/>
      </c>
      <c r="J1389" s="108"/>
      <c r="K1389" s="306">
        <f>SUM(I1389:I1397)</f>
        <v>0</v>
      </c>
    </row>
    <row r="1390" spans="1:11" s="90" customFormat="1" ht="13.5" hidden="1" customHeight="1" x14ac:dyDescent="0.2">
      <c r="A1390" s="304"/>
      <c r="B1390" s="95" t="s">
        <v>6304</v>
      </c>
      <c r="C1390" s="115">
        <f>Anexo_01!$D178</f>
        <v>0</v>
      </c>
      <c r="D1390" s="102"/>
      <c r="E1390" s="103"/>
      <c r="F1390" s="103"/>
      <c r="G1390" s="103"/>
      <c r="H1390" s="104"/>
      <c r="I1390" s="96" t="str">
        <f>IF(SUM(D1390:H1390)=0,"",SUM(D1390:H1390))</f>
        <v/>
      </c>
      <c r="J1390" s="109"/>
      <c r="K1390" s="307"/>
    </row>
    <row r="1391" spans="1:11" s="90" customFormat="1" ht="13.5" hidden="1" customHeight="1" x14ac:dyDescent="0.2">
      <c r="A1391" s="304"/>
      <c r="B1391" s="95" t="s">
        <v>6310</v>
      </c>
      <c r="C1391" s="115">
        <f>Anexo_01!$B178</f>
        <v>0</v>
      </c>
      <c r="D1391" s="102"/>
      <c r="E1391" s="103"/>
      <c r="F1391" s="103"/>
      <c r="G1391" s="103"/>
      <c r="H1391" s="104"/>
      <c r="I1391" s="96" t="str">
        <f t="shared" ref="I1391:I1397" si="153">IF(SUM(D1391:H1391)=0,"",SUM(D1391:H1391))</f>
        <v/>
      </c>
      <c r="J1391" s="109"/>
      <c r="K1391" s="307"/>
    </row>
    <row r="1392" spans="1:11" s="90" customFormat="1" ht="13.5" hidden="1" customHeight="1" x14ac:dyDescent="0.2">
      <c r="A1392" s="304"/>
      <c r="B1392" s="95" t="s">
        <v>6305</v>
      </c>
      <c r="C1392" s="117"/>
      <c r="D1392" s="102"/>
      <c r="E1392" s="103"/>
      <c r="F1392" s="103"/>
      <c r="G1392" s="103"/>
      <c r="H1392" s="104"/>
      <c r="I1392" s="96" t="str">
        <f t="shared" si="153"/>
        <v/>
      </c>
      <c r="J1392" s="109"/>
      <c r="K1392" s="307"/>
    </row>
    <row r="1393" spans="1:11" s="90" customFormat="1" ht="13.5" hidden="1" customHeight="1" x14ac:dyDescent="0.2">
      <c r="A1393" s="304"/>
      <c r="B1393" s="95" t="s">
        <v>6306</v>
      </c>
      <c r="C1393" s="116">
        <f>Anexo_01!$F178</f>
        <v>0</v>
      </c>
      <c r="D1393" s="102"/>
      <c r="E1393" s="103"/>
      <c r="F1393" s="103"/>
      <c r="G1393" s="103"/>
      <c r="H1393" s="104"/>
      <c r="I1393" s="96" t="str">
        <f t="shared" si="153"/>
        <v/>
      </c>
      <c r="J1393" s="109"/>
      <c r="K1393" s="307"/>
    </row>
    <row r="1394" spans="1:11" s="90" customFormat="1" ht="13.5" hidden="1" customHeight="1" x14ac:dyDescent="0.2">
      <c r="A1394" s="304"/>
      <c r="B1394" s="95" t="s">
        <v>6307</v>
      </c>
      <c r="C1394" s="117"/>
      <c r="D1394" s="102"/>
      <c r="E1394" s="103"/>
      <c r="F1394" s="103"/>
      <c r="G1394" s="103"/>
      <c r="H1394" s="104"/>
      <c r="I1394" s="96" t="str">
        <f t="shared" si="153"/>
        <v/>
      </c>
      <c r="J1394" s="109"/>
      <c r="K1394" s="307"/>
    </row>
    <row r="1395" spans="1:11" s="90" customFormat="1" ht="13.5" hidden="1" customHeight="1" x14ac:dyDescent="0.2">
      <c r="A1395" s="304"/>
      <c r="B1395" s="95" t="s">
        <v>6308</v>
      </c>
      <c r="C1395" s="117"/>
      <c r="D1395" s="102"/>
      <c r="E1395" s="103"/>
      <c r="F1395" s="103"/>
      <c r="G1395" s="103"/>
      <c r="H1395" s="104"/>
      <c r="I1395" s="96" t="str">
        <f t="shared" si="153"/>
        <v/>
      </c>
      <c r="J1395" s="109"/>
      <c r="K1395" s="307"/>
    </row>
    <row r="1396" spans="1:11" s="90" customFormat="1" ht="13.5" hidden="1" customHeight="1" x14ac:dyDescent="0.2">
      <c r="A1396" s="304"/>
      <c r="B1396" s="95" t="s">
        <v>6309</v>
      </c>
      <c r="C1396" s="309"/>
      <c r="D1396" s="102"/>
      <c r="E1396" s="103"/>
      <c r="F1396" s="103"/>
      <c r="G1396" s="103"/>
      <c r="H1396" s="104"/>
      <c r="I1396" s="96" t="str">
        <f t="shared" si="153"/>
        <v/>
      </c>
      <c r="J1396" s="109"/>
      <c r="K1396" s="307"/>
    </row>
    <row r="1397" spans="1:11" ht="13.5" hidden="1" customHeight="1" x14ac:dyDescent="0.3">
      <c r="A1397" s="305"/>
      <c r="B1397" s="97" t="s">
        <v>6313</v>
      </c>
      <c r="C1397" s="310"/>
      <c r="D1397" s="105"/>
      <c r="E1397" s="106"/>
      <c r="F1397" s="106"/>
      <c r="G1397" s="106"/>
      <c r="H1397" s="107"/>
      <c r="I1397" s="98" t="str">
        <f t="shared" si="153"/>
        <v/>
      </c>
      <c r="J1397" s="110"/>
      <c r="K1397" s="308"/>
    </row>
    <row r="1398" spans="1:11" s="90" customFormat="1" ht="13.5" hidden="1" customHeight="1" x14ac:dyDescent="0.2">
      <c r="A1398" s="303">
        <v>25</v>
      </c>
      <c r="B1398" s="93" t="s">
        <v>6303</v>
      </c>
      <c r="C1398" s="118">
        <f>Anexo_01!$I179</f>
        <v>0</v>
      </c>
      <c r="D1398" s="99"/>
      <c r="E1398" s="100"/>
      <c r="F1398" s="100"/>
      <c r="G1398" s="100"/>
      <c r="H1398" s="101"/>
      <c r="I1398" s="94" t="str">
        <f>IF(SUM(D1398:H1398)=0,"",SUM(D1398:H1398))</f>
        <v/>
      </c>
      <c r="J1398" s="108"/>
      <c r="K1398" s="306">
        <f>SUM(I1398:I1406)</f>
        <v>0</v>
      </c>
    </row>
    <row r="1399" spans="1:11" s="90" customFormat="1" ht="13.5" hidden="1" customHeight="1" x14ac:dyDescent="0.2">
      <c r="A1399" s="304"/>
      <c r="B1399" s="95" t="s">
        <v>6304</v>
      </c>
      <c r="C1399" s="115">
        <f>Anexo_01!$D179</f>
        <v>0</v>
      </c>
      <c r="D1399" s="102"/>
      <c r="E1399" s="103"/>
      <c r="F1399" s="103"/>
      <c r="G1399" s="103"/>
      <c r="H1399" s="104"/>
      <c r="I1399" s="96" t="str">
        <f>IF(SUM(D1399:H1399)=0,"",SUM(D1399:H1399))</f>
        <v/>
      </c>
      <c r="J1399" s="109"/>
      <c r="K1399" s="307"/>
    </row>
    <row r="1400" spans="1:11" s="90" customFormat="1" ht="13.5" hidden="1" customHeight="1" x14ac:dyDescent="0.2">
      <c r="A1400" s="304"/>
      <c r="B1400" s="95" t="s">
        <v>6310</v>
      </c>
      <c r="C1400" s="115">
        <f>Anexo_01!$B179</f>
        <v>0</v>
      </c>
      <c r="D1400" s="102"/>
      <c r="E1400" s="103"/>
      <c r="F1400" s="103"/>
      <c r="G1400" s="103"/>
      <c r="H1400" s="104"/>
      <c r="I1400" s="96" t="str">
        <f t="shared" ref="I1400:I1406" si="154">IF(SUM(D1400:H1400)=0,"",SUM(D1400:H1400))</f>
        <v/>
      </c>
      <c r="J1400" s="109"/>
      <c r="K1400" s="307"/>
    </row>
    <row r="1401" spans="1:11" s="90" customFormat="1" ht="13.5" hidden="1" customHeight="1" x14ac:dyDescent="0.2">
      <c r="A1401" s="304"/>
      <c r="B1401" s="95" t="s">
        <v>6305</v>
      </c>
      <c r="C1401" s="117"/>
      <c r="D1401" s="102"/>
      <c r="E1401" s="103"/>
      <c r="F1401" s="103"/>
      <c r="G1401" s="103"/>
      <c r="H1401" s="104"/>
      <c r="I1401" s="96" t="str">
        <f t="shared" si="154"/>
        <v/>
      </c>
      <c r="J1401" s="109"/>
      <c r="K1401" s="307"/>
    </row>
    <row r="1402" spans="1:11" s="90" customFormat="1" ht="13.5" hidden="1" customHeight="1" x14ac:dyDescent="0.2">
      <c r="A1402" s="304"/>
      <c r="B1402" s="95" t="s">
        <v>6306</v>
      </c>
      <c r="C1402" s="116">
        <f>Anexo_01!$F179</f>
        <v>0</v>
      </c>
      <c r="D1402" s="102"/>
      <c r="E1402" s="103"/>
      <c r="F1402" s="103"/>
      <c r="G1402" s="103"/>
      <c r="H1402" s="104"/>
      <c r="I1402" s="96" t="str">
        <f t="shared" si="154"/>
        <v/>
      </c>
      <c r="J1402" s="109"/>
      <c r="K1402" s="307"/>
    </row>
    <row r="1403" spans="1:11" s="90" customFormat="1" ht="13.5" hidden="1" customHeight="1" x14ac:dyDescent="0.2">
      <c r="A1403" s="304"/>
      <c r="B1403" s="95" t="s">
        <v>6307</v>
      </c>
      <c r="C1403" s="117"/>
      <c r="D1403" s="102"/>
      <c r="E1403" s="103"/>
      <c r="F1403" s="103"/>
      <c r="G1403" s="103"/>
      <c r="H1403" s="104"/>
      <c r="I1403" s="96" t="str">
        <f t="shared" si="154"/>
        <v/>
      </c>
      <c r="J1403" s="109"/>
      <c r="K1403" s="307"/>
    </row>
    <row r="1404" spans="1:11" s="90" customFormat="1" ht="13.5" hidden="1" customHeight="1" x14ac:dyDescent="0.2">
      <c r="A1404" s="304"/>
      <c r="B1404" s="95" t="s">
        <v>6308</v>
      </c>
      <c r="C1404" s="117"/>
      <c r="D1404" s="102"/>
      <c r="E1404" s="103"/>
      <c r="F1404" s="103"/>
      <c r="G1404" s="103"/>
      <c r="H1404" s="104"/>
      <c r="I1404" s="96" t="str">
        <f t="shared" si="154"/>
        <v/>
      </c>
      <c r="J1404" s="109"/>
      <c r="K1404" s="307"/>
    </row>
    <row r="1405" spans="1:11" s="90" customFormat="1" ht="13.5" hidden="1" customHeight="1" x14ac:dyDescent="0.2">
      <c r="A1405" s="304"/>
      <c r="B1405" s="95" t="s">
        <v>6309</v>
      </c>
      <c r="C1405" s="309"/>
      <c r="D1405" s="102"/>
      <c r="E1405" s="103"/>
      <c r="F1405" s="103"/>
      <c r="G1405" s="103"/>
      <c r="H1405" s="104"/>
      <c r="I1405" s="96" t="str">
        <f t="shared" si="154"/>
        <v/>
      </c>
      <c r="J1405" s="109"/>
      <c r="K1405" s="307"/>
    </row>
    <row r="1406" spans="1:11" ht="13.5" hidden="1" customHeight="1" x14ac:dyDescent="0.3">
      <c r="A1406" s="305"/>
      <c r="B1406" s="97" t="s">
        <v>6313</v>
      </c>
      <c r="C1406" s="310"/>
      <c r="D1406" s="105"/>
      <c r="E1406" s="106"/>
      <c r="F1406" s="106"/>
      <c r="G1406" s="106"/>
      <c r="H1406" s="107"/>
      <c r="I1406" s="98" t="str">
        <f t="shared" si="154"/>
        <v/>
      </c>
      <c r="J1406" s="110"/>
      <c r="K1406" s="308"/>
    </row>
    <row r="1407" spans="1:11" s="90" customFormat="1" ht="13.5" hidden="1" customHeight="1" x14ac:dyDescent="0.2">
      <c r="A1407" s="303">
        <v>26</v>
      </c>
      <c r="B1407" s="93" t="s">
        <v>6303</v>
      </c>
      <c r="C1407" s="118">
        <f>Anexo_01!$I180</f>
        <v>0</v>
      </c>
      <c r="D1407" s="99"/>
      <c r="E1407" s="100"/>
      <c r="F1407" s="100"/>
      <c r="G1407" s="100"/>
      <c r="H1407" s="101"/>
      <c r="I1407" s="94" t="str">
        <f>IF(SUM(D1407:H1407)=0,"",SUM(D1407:H1407))</f>
        <v/>
      </c>
      <c r="J1407" s="108"/>
      <c r="K1407" s="306">
        <f>SUM(I1407:I1415)</f>
        <v>0</v>
      </c>
    </row>
    <row r="1408" spans="1:11" s="90" customFormat="1" ht="13.5" hidden="1" customHeight="1" x14ac:dyDescent="0.2">
      <c r="A1408" s="304"/>
      <c r="B1408" s="95" t="s">
        <v>6304</v>
      </c>
      <c r="C1408" s="115">
        <f>Anexo_01!$D180</f>
        <v>0</v>
      </c>
      <c r="D1408" s="102"/>
      <c r="E1408" s="103"/>
      <c r="F1408" s="103"/>
      <c r="G1408" s="103"/>
      <c r="H1408" s="104"/>
      <c r="I1408" s="96" t="str">
        <f>IF(SUM(D1408:H1408)=0,"",SUM(D1408:H1408))</f>
        <v/>
      </c>
      <c r="J1408" s="109"/>
      <c r="K1408" s="307"/>
    </row>
    <row r="1409" spans="1:11" s="90" customFormat="1" ht="13.5" hidden="1" customHeight="1" x14ac:dyDescent="0.2">
      <c r="A1409" s="304"/>
      <c r="B1409" s="95" t="s">
        <v>6310</v>
      </c>
      <c r="C1409" s="115">
        <f>Anexo_01!$B180</f>
        <v>0</v>
      </c>
      <c r="D1409" s="102"/>
      <c r="E1409" s="103"/>
      <c r="F1409" s="103"/>
      <c r="G1409" s="103"/>
      <c r="H1409" s="104"/>
      <c r="I1409" s="96" t="str">
        <f t="shared" ref="I1409:I1415" si="155">IF(SUM(D1409:H1409)=0,"",SUM(D1409:H1409))</f>
        <v/>
      </c>
      <c r="J1409" s="109"/>
      <c r="K1409" s="307"/>
    </row>
    <row r="1410" spans="1:11" s="90" customFormat="1" ht="13.5" hidden="1" customHeight="1" x14ac:dyDescent="0.2">
      <c r="A1410" s="304"/>
      <c r="B1410" s="95" t="s">
        <v>6305</v>
      </c>
      <c r="C1410" s="117"/>
      <c r="D1410" s="102"/>
      <c r="E1410" s="103"/>
      <c r="F1410" s="103"/>
      <c r="G1410" s="103"/>
      <c r="H1410" s="104"/>
      <c r="I1410" s="96" t="str">
        <f t="shared" si="155"/>
        <v/>
      </c>
      <c r="J1410" s="109"/>
      <c r="K1410" s="307"/>
    </row>
    <row r="1411" spans="1:11" s="90" customFormat="1" ht="13.5" hidden="1" customHeight="1" x14ac:dyDescent="0.2">
      <c r="A1411" s="304"/>
      <c r="B1411" s="95" t="s">
        <v>6306</v>
      </c>
      <c r="C1411" s="116">
        <f>Anexo_01!$F180</f>
        <v>0</v>
      </c>
      <c r="D1411" s="102"/>
      <c r="E1411" s="103"/>
      <c r="F1411" s="103"/>
      <c r="G1411" s="103"/>
      <c r="H1411" s="104"/>
      <c r="I1411" s="96" t="str">
        <f t="shared" si="155"/>
        <v/>
      </c>
      <c r="J1411" s="109"/>
      <c r="K1411" s="307"/>
    </row>
    <row r="1412" spans="1:11" s="90" customFormat="1" ht="13.5" hidden="1" customHeight="1" x14ac:dyDescent="0.2">
      <c r="A1412" s="304"/>
      <c r="B1412" s="95" t="s">
        <v>6307</v>
      </c>
      <c r="C1412" s="117"/>
      <c r="D1412" s="102"/>
      <c r="E1412" s="103"/>
      <c r="F1412" s="103"/>
      <c r="G1412" s="103"/>
      <c r="H1412" s="104"/>
      <c r="I1412" s="96" t="str">
        <f t="shared" si="155"/>
        <v/>
      </c>
      <c r="J1412" s="109"/>
      <c r="K1412" s="307"/>
    </row>
    <row r="1413" spans="1:11" s="90" customFormat="1" ht="13.5" hidden="1" customHeight="1" x14ac:dyDescent="0.2">
      <c r="A1413" s="304"/>
      <c r="B1413" s="95" t="s">
        <v>6308</v>
      </c>
      <c r="C1413" s="117"/>
      <c r="D1413" s="102"/>
      <c r="E1413" s="103"/>
      <c r="F1413" s="103"/>
      <c r="G1413" s="103"/>
      <c r="H1413" s="104"/>
      <c r="I1413" s="96" t="str">
        <f t="shared" si="155"/>
        <v/>
      </c>
      <c r="J1413" s="109"/>
      <c r="K1413" s="307"/>
    </row>
    <row r="1414" spans="1:11" s="90" customFormat="1" ht="13.5" hidden="1" customHeight="1" x14ac:dyDescent="0.2">
      <c r="A1414" s="304"/>
      <c r="B1414" s="95" t="s">
        <v>6309</v>
      </c>
      <c r="C1414" s="309"/>
      <c r="D1414" s="102"/>
      <c r="E1414" s="103"/>
      <c r="F1414" s="103"/>
      <c r="G1414" s="103"/>
      <c r="H1414" s="104"/>
      <c r="I1414" s="96" t="str">
        <f t="shared" si="155"/>
        <v/>
      </c>
      <c r="J1414" s="109"/>
      <c r="K1414" s="307"/>
    </row>
    <row r="1415" spans="1:11" ht="13.5" hidden="1" customHeight="1" x14ac:dyDescent="0.3">
      <c r="A1415" s="305"/>
      <c r="B1415" s="97" t="s">
        <v>6313</v>
      </c>
      <c r="C1415" s="310"/>
      <c r="D1415" s="105"/>
      <c r="E1415" s="106"/>
      <c r="F1415" s="106"/>
      <c r="G1415" s="106"/>
      <c r="H1415" s="107"/>
      <c r="I1415" s="98" t="str">
        <f t="shared" si="155"/>
        <v/>
      </c>
      <c r="J1415" s="110"/>
      <c r="K1415" s="308"/>
    </row>
    <row r="1416" spans="1:11" s="90" customFormat="1" ht="13.5" hidden="1" customHeight="1" x14ac:dyDescent="0.2">
      <c r="A1416" s="303">
        <v>27</v>
      </c>
      <c r="B1416" s="93" t="s">
        <v>6303</v>
      </c>
      <c r="C1416" s="118">
        <f>Anexo_01!$I181</f>
        <v>0</v>
      </c>
      <c r="D1416" s="99"/>
      <c r="E1416" s="100"/>
      <c r="F1416" s="100"/>
      <c r="G1416" s="100"/>
      <c r="H1416" s="101"/>
      <c r="I1416" s="94" t="str">
        <f>IF(SUM(D1416:H1416)=0,"",SUM(D1416:H1416))</f>
        <v/>
      </c>
      <c r="J1416" s="108"/>
      <c r="K1416" s="306">
        <f>SUM(I1416:I1424)</f>
        <v>0</v>
      </c>
    </row>
    <row r="1417" spans="1:11" s="90" customFormat="1" ht="13.5" hidden="1" customHeight="1" x14ac:dyDescent="0.2">
      <c r="A1417" s="304"/>
      <c r="B1417" s="95" t="s">
        <v>6304</v>
      </c>
      <c r="C1417" s="115">
        <f>Anexo_01!$D181</f>
        <v>0</v>
      </c>
      <c r="D1417" s="102"/>
      <c r="E1417" s="103"/>
      <c r="F1417" s="103"/>
      <c r="G1417" s="103"/>
      <c r="H1417" s="104"/>
      <c r="I1417" s="96" t="str">
        <f>IF(SUM(D1417:H1417)=0,"",SUM(D1417:H1417))</f>
        <v/>
      </c>
      <c r="J1417" s="109"/>
      <c r="K1417" s="307"/>
    </row>
    <row r="1418" spans="1:11" s="90" customFormat="1" ht="13.5" hidden="1" customHeight="1" x14ac:dyDescent="0.2">
      <c r="A1418" s="304"/>
      <c r="B1418" s="95" t="s">
        <v>6310</v>
      </c>
      <c r="C1418" s="115">
        <f>Anexo_01!$B181</f>
        <v>0</v>
      </c>
      <c r="D1418" s="102"/>
      <c r="E1418" s="103"/>
      <c r="F1418" s="103"/>
      <c r="G1418" s="103"/>
      <c r="H1418" s="104"/>
      <c r="I1418" s="96" t="str">
        <f t="shared" ref="I1418:I1424" si="156">IF(SUM(D1418:H1418)=0,"",SUM(D1418:H1418))</f>
        <v/>
      </c>
      <c r="J1418" s="109"/>
      <c r="K1418" s="307"/>
    </row>
    <row r="1419" spans="1:11" s="90" customFormat="1" ht="13.5" hidden="1" customHeight="1" x14ac:dyDescent="0.2">
      <c r="A1419" s="304"/>
      <c r="B1419" s="95" t="s">
        <v>6305</v>
      </c>
      <c r="C1419" s="117"/>
      <c r="D1419" s="102"/>
      <c r="E1419" s="103"/>
      <c r="F1419" s="103"/>
      <c r="G1419" s="103"/>
      <c r="H1419" s="104"/>
      <c r="I1419" s="96" t="str">
        <f t="shared" si="156"/>
        <v/>
      </c>
      <c r="J1419" s="109"/>
      <c r="K1419" s="307"/>
    </row>
    <row r="1420" spans="1:11" s="90" customFormat="1" ht="13.5" hidden="1" customHeight="1" x14ac:dyDescent="0.2">
      <c r="A1420" s="304"/>
      <c r="B1420" s="95" t="s">
        <v>6306</v>
      </c>
      <c r="C1420" s="116">
        <f>Anexo_01!$F181</f>
        <v>0</v>
      </c>
      <c r="D1420" s="102"/>
      <c r="E1420" s="103"/>
      <c r="F1420" s="103"/>
      <c r="G1420" s="103"/>
      <c r="H1420" s="104"/>
      <c r="I1420" s="96" t="str">
        <f t="shared" si="156"/>
        <v/>
      </c>
      <c r="J1420" s="109"/>
      <c r="K1420" s="307"/>
    </row>
    <row r="1421" spans="1:11" s="90" customFormat="1" ht="13.5" hidden="1" customHeight="1" x14ac:dyDescent="0.2">
      <c r="A1421" s="304"/>
      <c r="B1421" s="95" t="s">
        <v>6307</v>
      </c>
      <c r="C1421" s="117"/>
      <c r="D1421" s="102"/>
      <c r="E1421" s="103"/>
      <c r="F1421" s="103"/>
      <c r="G1421" s="103"/>
      <c r="H1421" s="104"/>
      <c r="I1421" s="96" t="str">
        <f t="shared" si="156"/>
        <v/>
      </c>
      <c r="J1421" s="109"/>
      <c r="K1421" s="307"/>
    </row>
    <row r="1422" spans="1:11" s="90" customFormat="1" ht="13.5" hidden="1" customHeight="1" x14ac:dyDescent="0.2">
      <c r="A1422" s="304"/>
      <c r="B1422" s="95" t="s">
        <v>6308</v>
      </c>
      <c r="C1422" s="117"/>
      <c r="D1422" s="102"/>
      <c r="E1422" s="103"/>
      <c r="F1422" s="103"/>
      <c r="G1422" s="103"/>
      <c r="H1422" s="104"/>
      <c r="I1422" s="96" t="str">
        <f t="shared" si="156"/>
        <v/>
      </c>
      <c r="J1422" s="109"/>
      <c r="K1422" s="307"/>
    </row>
    <row r="1423" spans="1:11" s="90" customFormat="1" ht="13.5" hidden="1" customHeight="1" x14ac:dyDescent="0.2">
      <c r="A1423" s="304"/>
      <c r="B1423" s="95" t="s">
        <v>6309</v>
      </c>
      <c r="C1423" s="309"/>
      <c r="D1423" s="102"/>
      <c r="E1423" s="103"/>
      <c r="F1423" s="103"/>
      <c r="G1423" s="103"/>
      <c r="H1423" s="104"/>
      <c r="I1423" s="96" t="str">
        <f t="shared" si="156"/>
        <v/>
      </c>
      <c r="J1423" s="109"/>
      <c r="K1423" s="307"/>
    </row>
    <row r="1424" spans="1:11" ht="13.5" hidden="1" customHeight="1" x14ac:dyDescent="0.3">
      <c r="A1424" s="305"/>
      <c r="B1424" s="97" t="s">
        <v>6313</v>
      </c>
      <c r="C1424" s="310"/>
      <c r="D1424" s="105"/>
      <c r="E1424" s="106"/>
      <c r="F1424" s="106"/>
      <c r="G1424" s="106"/>
      <c r="H1424" s="107"/>
      <c r="I1424" s="98" t="str">
        <f t="shared" si="156"/>
        <v/>
      </c>
      <c r="J1424" s="110"/>
      <c r="K1424" s="308"/>
    </row>
    <row r="1425" spans="1:11" s="90" customFormat="1" ht="13.5" hidden="1" customHeight="1" x14ac:dyDescent="0.2">
      <c r="A1425" s="303">
        <v>28</v>
      </c>
      <c r="B1425" s="93" t="s">
        <v>6303</v>
      </c>
      <c r="C1425" s="118">
        <f>Anexo_01!$I182</f>
        <v>0</v>
      </c>
      <c r="D1425" s="99"/>
      <c r="E1425" s="100"/>
      <c r="F1425" s="100"/>
      <c r="G1425" s="100"/>
      <c r="H1425" s="101"/>
      <c r="I1425" s="94" t="str">
        <f>IF(SUM(D1425:H1425)=0,"",SUM(D1425:H1425))</f>
        <v/>
      </c>
      <c r="J1425" s="108"/>
      <c r="K1425" s="306">
        <f>SUM(I1425:I1433)</f>
        <v>0</v>
      </c>
    </row>
    <row r="1426" spans="1:11" s="90" customFormat="1" ht="13.5" hidden="1" customHeight="1" x14ac:dyDescent="0.2">
      <c r="A1426" s="304"/>
      <c r="B1426" s="95" t="s">
        <v>6304</v>
      </c>
      <c r="C1426" s="115">
        <f>Anexo_01!$D182</f>
        <v>0</v>
      </c>
      <c r="D1426" s="102"/>
      <c r="E1426" s="103"/>
      <c r="F1426" s="103"/>
      <c r="G1426" s="103"/>
      <c r="H1426" s="104"/>
      <c r="I1426" s="96" t="str">
        <f>IF(SUM(D1426:H1426)=0,"",SUM(D1426:H1426))</f>
        <v/>
      </c>
      <c r="J1426" s="109"/>
      <c r="K1426" s="307"/>
    </row>
    <row r="1427" spans="1:11" s="90" customFormat="1" ht="13.5" hidden="1" customHeight="1" x14ac:dyDescent="0.2">
      <c r="A1427" s="304"/>
      <c r="B1427" s="95" t="s">
        <v>6310</v>
      </c>
      <c r="C1427" s="115">
        <f>Anexo_01!$B182</f>
        <v>0</v>
      </c>
      <c r="D1427" s="102"/>
      <c r="E1427" s="103"/>
      <c r="F1427" s="103"/>
      <c r="G1427" s="103"/>
      <c r="H1427" s="104"/>
      <c r="I1427" s="96" t="str">
        <f t="shared" ref="I1427:I1433" si="157">IF(SUM(D1427:H1427)=0,"",SUM(D1427:H1427))</f>
        <v/>
      </c>
      <c r="J1427" s="109"/>
      <c r="K1427" s="307"/>
    </row>
    <row r="1428" spans="1:11" s="90" customFormat="1" ht="13.5" hidden="1" customHeight="1" x14ac:dyDescent="0.2">
      <c r="A1428" s="304"/>
      <c r="B1428" s="95" t="s">
        <v>6305</v>
      </c>
      <c r="C1428" s="117"/>
      <c r="D1428" s="102"/>
      <c r="E1428" s="103"/>
      <c r="F1428" s="103"/>
      <c r="G1428" s="103"/>
      <c r="H1428" s="104"/>
      <c r="I1428" s="96" t="str">
        <f t="shared" si="157"/>
        <v/>
      </c>
      <c r="J1428" s="109"/>
      <c r="K1428" s="307"/>
    </row>
    <row r="1429" spans="1:11" s="90" customFormat="1" ht="13.5" hidden="1" customHeight="1" x14ac:dyDescent="0.2">
      <c r="A1429" s="304"/>
      <c r="B1429" s="95" t="s">
        <v>6306</v>
      </c>
      <c r="C1429" s="116">
        <f>Anexo_01!$F182</f>
        <v>0</v>
      </c>
      <c r="D1429" s="102"/>
      <c r="E1429" s="103"/>
      <c r="F1429" s="103"/>
      <c r="G1429" s="103"/>
      <c r="H1429" s="104"/>
      <c r="I1429" s="96" t="str">
        <f t="shared" si="157"/>
        <v/>
      </c>
      <c r="J1429" s="109"/>
      <c r="K1429" s="307"/>
    </row>
    <row r="1430" spans="1:11" s="90" customFormat="1" ht="13.5" hidden="1" customHeight="1" x14ac:dyDescent="0.2">
      <c r="A1430" s="304"/>
      <c r="B1430" s="95" t="s">
        <v>6307</v>
      </c>
      <c r="C1430" s="117"/>
      <c r="D1430" s="102"/>
      <c r="E1430" s="103"/>
      <c r="F1430" s="103"/>
      <c r="G1430" s="103"/>
      <c r="H1430" s="104"/>
      <c r="I1430" s="96" t="str">
        <f t="shared" si="157"/>
        <v/>
      </c>
      <c r="J1430" s="109"/>
      <c r="K1430" s="307"/>
    </row>
    <row r="1431" spans="1:11" s="90" customFormat="1" ht="13.5" hidden="1" customHeight="1" x14ac:dyDescent="0.2">
      <c r="A1431" s="304"/>
      <c r="B1431" s="95" t="s">
        <v>6308</v>
      </c>
      <c r="C1431" s="117"/>
      <c r="D1431" s="102"/>
      <c r="E1431" s="103"/>
      <c r="F1431" s="103"/>
      <c r="G1431" s="103"/>
      <c r="H1431" s="104"/>
      <c r="I1431" s="96" t="str">
        <f t="shared" si="157"/>
        <v/>
      </c>
      <c r="J1431" s="109"/>
      <c r="K1431" s="307"/>
    </row>
    <row r="1432" spans="1:11" s="90" customFormat="1" ht="13.5" hidden="1" customHeight="1" x14ac:dyDescent="0.2">
      <c r="A1432" s="304"/>
      <c r="B1432" s="95" t="s">
        <v>6309</v>
      </c>
      <c r="C1432" s="309"/>
      <c r="D1432" s="102"/>
      <c r="E1432" s="103"/>
      <c r="F1432" s="103"/>
      <c r="G1432" s="103"/>
      <c r="H1432" s="104"/>
      <c r="I1432" s="96" t="str">
        <f t="shared" si="157"/>
        <v/>
      </c>
      <c r="J1432" s="109"/>
      <c r="K1432" s="307"/>
    </row>
    <row r="1433" spans="1:11" ht="13.5" hidden="1" customHeight="1" x14ac:dyDescent="0.3">
      <c r="A1433" s="305"/>
      <c r="B1433" s="97" t="s">
        <v>6313</v>
      </c>
      <c r="C1433" s="310"/>
      <c r="D1433" s="105"/>
      <c r="E1433" s="106"/>
      <c r="F1433" s="106"/>
      <c r="G1433" s="106"/>
      <c r="H1433" s="107"/>
      <c r="I1433" s="98" t="str">
        <f t="shared" si="157"/>
        <v/>
      </c>
      <c r="J1433" s="110"/>
      <c r="K1433" s="308"/>
    </row>
    <row r="1434" spans="1:11" s="90" customFormat="1" ht="13.5" hidden="1" customHeight="1" x14ac:dyDescent="0.2">
      <c r="A1434" s="303">
        <v>29</v>
      </c>
      <c r="B1434" s="93" t="s">
        <v>6303</v>
      </c>
      <c r="C1434" s="118">
        <f>Anexo_01!$I183</f>
        <v>0</v>
      </c>
      <c r="D1434" s="99"/>
      <c r="E1434" s="100"/>
      <c r="F1434" s="100"/>
      <c r="G1434" s="100"/>
      <c r="H1434" s="101"/>
      <c r="I1434" s="94" t="str">
        <f>IF(SUM(D1434:H1434)=0,"",SUM(D1434:H1434))</f>
        <v/>
      </c>
      <c r="J1434" s="108"/>
      <c r="K1434" s="306">
        <f>SUM(I1434:I1442)</f>
        <v>0</v>
      </c>
    </row>
    <row r="1435" spans="1:11" s="90" customFormat="1" ht="13.5" hidden="1" customHeight="1" x14ac:dyDescent="0.2">
      <c r="A1435" s="304"/>
      <c r="B1435" s="95" t="s">
        <v>6304</v>
      </c>
      <c r="C1435" s="115">
        <f>Anexo_01!$D183</f>
        <v>0</v>
      </c>
      <c r="D1435" s="102"/>
      <c r="E1435" s="103"/>
      <c r="F1435" s="103"/>
      <c r="G1435" s="103"/>
      <c r="H1435" s="104"/>
      <c r="I1435" s="96" t="str">
        <f>IF(SUM(D1435:H1435)=0,"",SUM(D1435:H1435))</f>
        <v/>
      </c>
      <c r="J1435" s="109"/>
      <c r="K1435" s="307"/>
    </row>
    <row r="1436" spans="1:11" s="90" customFormat="1" ht="13.5" hidden="1" customHeight="1" x14ac:dyDescent="0.2">
      <c r="A1436" s="304"/>
      <c r="B1436" s="95" t="s">
        <v>6310</v>
      </c>
      <c r="C1436" s="115">
        <f>Anexo_01!$B183</f>
        <v>0</v>
      </c>
      <c r="D1436" s="102"/>
      <c r="E1436" s="103"/>
      <c r="F1436" s="103"/>
      <c r="G1436" s="103"/>
      <c r="H1436" s="104"/>
      <c r="I1436" s="96" t="str">
        <f t="shared" ref="I1436:I1442" si="158">IF(SUM(D1436:H1436)=0,"",SUM(D1436:H1436))</f>
        <v/>
      </c>
      <c r="J1436" s="109"/>
      <c r="K1436" s="307"/>
    </row>
    <row r="1437" spans="1:11" s="90" customFormat="1" ht="13.5" hidden="1" customHeight="1" x14ac:dyDescent="0.2">
      <c r="A1437" s="304"/>
      <c r="B1437" s="95" t="s">
        <v>6305</v>
      </c>
      <c r="C1437" s="117"/>
      <c r="D1437" s="102"/>
      <c r="E1437" s="103"/>
      <c r="F1437" s="103"/>
      <c r="G1437" s="103"/>
      <c r="H1437" s="104"/>
      <c r="I1437" s="96" t="str">
        <f t="shared" si="158"/>
        <v/>
      </c>
      <c r="J1437" s="109"/>
      <c r="K1437" s="307"/>
    </row>
    <row r="1438" spans="1:11" s="90" customFormat="1" ht="13.5" hidden="1" customHeight="1" x14ac:dyDescent="0.2">
      <c r="A1438" s="304"/>
      <c r="B1438" s="95" t="s">
        <v>6306</v>
      </c>
      <c r="C1438" s="116">
        <f>Anexo_01!$F183</f>
        <v>0</v>
      </c>
      <c r="D1438" s="102"/>
      <c r="E1438" s="103"/>
      <c r="F1438" s="103"/>
      <c r="G1438" s="103"/>
      <c r="H1438" s="104"/>
      <c r="I1438" s="96" t="str">
        <f t="shared" si="158"/>
        <v/>
      </c>
      <c r="J1438" s="109"/>
      <c r="K1438" s="307"/>
    </row>
    <row r="1439" spans="1:11" s="90" customFormat="1" ht="13.5" hidden="1" customHeight="1" x14ac:dyDescent="0.2">
      <c r="A1439" s="304"/>
      <c r="B1439" s="95" t="s">
        <v>6307</v>
      </c>
      <c r="C1439" s="117"/>
      <c r="D1439" s="102"/>
      <c r="E1439" s="103"/>
      <c r="F1439" s="103"/>
      <c r="G1439" s="103"/>
      <c r="H1439" s="104"/>
      <c r="I1439" s="96" t="str">
        <f t="shared" si="158"/>
        <v/>
      </c>
      <c r="J1439" s="109"/>
      <c r="K1439" s="307"/>
    </row>
    <row r="1440" spans="1:11" s="90" customFormat="1" ht="13.5" hidden="1" customHeight="1" x14ac:dyDescent="0.2">
      <c r="A1440" s="304"/>
      <c r="B1440" s="95" t="s">
        <v>6308</v>
      </c>
      <c r="C1440" s="117"/>
      <c r="D1440" s="102"/>
      <c r="E1440" s="103"/>
      <c r="F1440" s="103"/>
      <c r="G1440" s="103"/>
      <c r="H1440" s="104"/>
      <c r="I1440" s="96" t="str">
        <f t="shared" si="158"/>
        <v/>
      </c>
      <c r="J1440" s="109"/>
      <c r="K1440" s="307"/>
    </row>
    <row r="1441" spans="1:12" s="90" customFormat="1" ht="13.5" hidden="1" customHeight="1" x14ac:dyDescent="0.2">
      <c r="A1441" s="304"/>
      <c r="B1441" s="95" t="s">
        <v>6309</v>
      </c>
      <c r="C1441" s="309"/>
      <c r="D1441" s="102"/>
      <c r="E1441" s="103"/>
      <c r="F1441" s="103"/>
      <c r="G1441" s="103"/>
      <c r="H1441" s="104"/>
      <c r="I1441" s="96" t="str">
        <f t="shared" si="158"/>
        <v/>
      </c>
      <c r="J1441" s="109"/>
      <c r="K1441" s="307"/>
    </row>
    <row r="1442" spans="1:12" ht="13.5" hidden="1" customHeight="1" x14ac:dyDescent="0.3">
      <c r="A1442" s="305"/>
      <c r="B1442" s="97" t="s">
        <v>6313</v>
      </c>
      <c r="C1442" s="310"/>
      <c r="D1442" s="105"/>
      <c r="E1442" s="106"/>
      <c r="F1442" s="106"/>
      <c r="G1442" s="106"/>
      <c r="H1442" s="107"/>
      <c r="I1442" s="98" t="str">
        <f t="shared" si="158"/>
        <v/>
      </c>
      <c r="J1442" s="110"/>
      <c r="K1442" s="308"/>
    </row>
    <row r="1443" spans="1:12" s="90" customFormat="1" ht="13.5" hidden="1" customHeight="1" x14ac:dyDescent="0.2">
      <c r="A1443" s="303">
        <v>30</v>
      </c>
      <c r="B1443" s="93" t="s">
        <v>6303</v>
      </c>
      <c r="C1443" s="118">
        <f>Anexo_01!$I184</f>
        <v>0</v>
      </c>
      <c r="D1443" s="99"/>
      <c r="E1443" s="100"/>
      <c r="F1443" s="100"/>
      <c r="G1443" s="100"/>
      <c r="H1443" s="101"/>
      <c r="I1443" s="94" t="str">
        <f>IF(SUM(D1443:H1443)=0,"",SUM(D1443:H1443))</f>
        <v/>
      </c>
      <c r="J1443" s="108"/>
      <c r="K1443" s="306">
        <f>SUM(I1443:I1451)</f>
        <v>0</v>
      </c>
    </row>
    <row r="1444" spans="1:12" s="90" customFormat="1" ht="13.5" hidden="1" customHeight="1" x14ac:dyDescent="0.2">
      <c r="A1444" s="304"/>
      <c r="B1444" s="95" t="s">
        <v>6304</v>
      </c>
      <c r="C1444" s="115">
        <f>Anexo_01!$D184</f>
        <v>0</v>
      </c>
      <c r="D1444" s="102"/>
      <c r="E1444" s="103"/>
      <c r="F1444" s="103"/>
      <c r="G1444" s="103"/>
      <c r="H1444" s="104"/>
      <c r="I1444" s="96" t="str">
        <f>IF(SUM(D1444:H1444)=0,"",SUM(D1444:H1444))</f>
        <v/>
      </c>
      <c r="J1444" s="109"/>
      <c r="K1444" s="307"/>
    </row>
    <row r="1445" spans="1:12" s="90" customFormat="1" ht="13.5" hidden="1" customHeight="1" x14ac:dyDescent="0.2">
      <c r="A1445" s="304"/>
      <c r="B1445" s="95" t="s">
        <v>6310</v>
      </c>
      <c r="C1445" s="115">
        <f>Anexo_01!$B184</f>
        <v>0</v>
      </c>
      <c r="D1445" s="102"/>
      <c r="E1445" s="103"/>
      <c r="F1445" s="103"/>
      <c r="G1445" s="103"/>
      <c r="H1445" s="104"/>
      <c r="I1445" s="96" t="str">
        <f t="shared" ref="I1445:I1451" si="159">IF(SUM(D1445:H1445)=0,"",SUM(D1445:H1445))</f>
        <v/>
      </c>
      <c r="J1445" s="109"/>
      <c r="K1445" s="307"/>
    </row>
    <row r="1446" spans="1:12" s="90" customFormat="1" ht="13.5" hidden="1" customHeight="1" x14ac:dyDescent="0.2">
      <c r="A1446" s="304"/>
      <c r="B1446" s="95" t="s">
        <v>6305</v>
      </c>
      <c r="C1446" s="117"/>
      <c r="D1446" s="102"/>
      <c r="E1446" s="103"/>
      <c r="F1446" s="103"/>
      <c r="G1446" s="103"/>
      <c r="H1446" s="104"/>
      <c r="I1446" s="96" t="str">
        <f t="shared" si="159"/>
        <v/>
      </c>
      <c r="J1446" s="109"/>
      <c r="K1446" s="307"/>
    </row>
    <row r="1447" spans="1:12" s="90" customFormat="1" ht="13.5" hidden="1" customHeight="1" x14ac:dyDescent="0.2">
      <c r="A1447" s="304"/>
      <c r="B1447" s="95" t="s">
        <v>6306</v>
      </c>
      <c r="C1447" s="116">
        <f>Anexo_01!$F184</f>
        <v>0</v>
      </c>
      <c r="D1447" s="102"/>
      <c r="E1447" s="103"/>
      <c r="F1447" s="103"/>
      <c r="G1447" s="103"/>
      <c r="H1447" s="104"/>
      <c r="I1447" s="96" t="str">
        <f t="shared" si="159"/>
        <v/>
      </c>
      <c r="J1447" s="109"/>
      <c r="K1447" s="307"/>
    </row>
    <row r="1448" spans="1:12" s="90" customFormat="1" ht="13.5" hidden="1" customHeight="1" x14ac:dyDescent="0.2">
      <c r="A1448" s="304"/>
      <c r="B1448" s="95" t="s">
        <v>6307</v>
      </c>
      <c r="C1448" s="117"/>
      <c r="D1448" s="102"/>
      <c r="E1448" s="103"/>
      <c r="F1448" s="103"/>
      <c r="G1448" s="103"/>
      <c r="H1448" s="104"/>
      <c r="I1448" s="96" t="str">
        <f t="shared" si="159"/>
        <v/>
      </c>
      <c r="J1448" s="109"/>
      <c r="K1448" s="307"/>
    </row>
    <row r="1449" spans="1:12" s="90" customFormat="1" ht="13.5" hidden="1" customHeight="1" x14ac:dyDescent="0.2">
      <c r="A1449" s="304"/>
      <c r="B1449" s="95" t="s">
        <v>6308</v>
      </c>
      <c r="C1449" s="117"/>
      <c r="D1449" s="102"/>
      <c r="E1449" s="103"/>
      <c r="F1449" s="103"/>
      <c r="G1449" s="103"/>
      <c r="H1449" s="104"/>
      <c r="I1449" s="96" t="str">
        <f t="shared" si="159"/>
        <v/>
      </c>
      <c r="J1449" s="109"/>
      <c r="K1449" s="307"/>
    </row>
    <row r="1450" spans="1:12" s="90" customFormat="1" ht="13.5" hidden="1" customHeight="1" x14ac:dyDescent="0.2">
      <c r="A1450" s="304"/>
      <c r="B1450" s="95" t="s">
        <v>6309</v>
      </c>
      <c r="C1450" s="309"/>
      <c r="D1450" s="102"/>
      <c r="E1450" s="103"/>
      <c r="F1450" s="103"/>
      <c r="G1450" s="103"/>
      <c r="H1450" s="104"/>
      <c r="I1450" s="96" t="str">
        <f t="shared" si="159"/>
        <v/>
      </c>
      <c r="J1450" s="109"/>
      <c r="K1450" s="307"/>
    </row>
    <row r="1451" spans="1:12" ht="13.5" hidden="1" customHeight="1" x14ac:dyDescent="0.3">
      <c r="A1451" s="305"/>
      <c r="B1451" s="97" t="s">
        <v>6313</v>
      </c>
      <c r="C1451" s="310"/>
      <c r="D1451" s="105"/>
      <c r="E1451" s="106"/>
      <c r="F1451" s="106"/>
      <c r="G1451" s="106"/>
      <c r="H1451" s="107"/>
      <c r="I1451" s="98" t="str">
        <f t="shared" si="159"/>
        <v/>
      </c>
      <c r="J1451" s="110"/>
      <c r="K1451" s="308"/>
    </row>
    <row r="1452" spans="1:12" ht="23.25" customHeight="1" x14ac:dyDescent="0.3">
      <c r="A1452" s="224"/>
      <c r="B1452" s="311" t="s">
        <v>6261</v>
      </c>
      <c r="C1452" s="312"/>
      <c r="D1452" s="225">
        <f>SUM(D12:D1451)</f>
        <v>0</v>
      </c>
      <c r="E1452" s="225">
        <f t="shared" ref="E1452:I1452" si="160">SUM(E12:E1451)</f>
        <v>0</v>
      </c>
      <c r="F1452" s="225">
        <f t="shared" si="160"/>
        <v>0</v>
      </c>
      <c r="G1452" s="225">
        <f t="shared" si="160"/>
        <v>0</v>
      </c>
      <c r="H1452" s="225">
        <f t="shared" si="160"/>
        <v>0</v>
      </c>
      <c r="I1452" s="225">
        <f t="shared" si="160"/>
        <v>0</v>
      </c>
      <c r="J1452" s="225"/>
      <c r="K1452" s="225">
        <f>SUM(K12:K1451)</f>
        <v>0</v>
      </c>
      <c r="L1452" s="62" t="str">
        <f>IF(K1452=Anexo_01!O14,"","NO COINCIDE")</f>
        <v>NO COINCIDE</v>
      </c>
    </row>
  </sheetData>
  <sheetProtection algorithmName="SHA-512" hashValue="Caylt05E9h6YCrfyzgMjd1HNo1P5rM5gikQ+hnwBp7c4uYaY1T0gw28pUKufQ8mYgmFGkhd80OuXlOX7lCF76Q==" saltValue="3okkvm8xE5nKXZiOMuEPQQ=="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A5" sqref="A5:K5"/>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32" t="s">
        <v>6316</v>
      </c>
      <c r="B4" s="327"/>
      <c r="C4" s="327"/>
      <c r="D4" s="327"/>
      <c r="E4" s="327"/>
      <c r="F4" s="327"/>
      <c r="G4" s="327"/>
      <c r="H4" s="327"/>
      <c r="I4" s="327"/>
      <c r="J4" s="327"/>
      <c r="K4" s="327"/>
    </row>
    <row r="5" spans="1:11" ht="15.75" x14ac:dyDescent="0.25">
      <c r="A5" s="327" t="s">
        <v>20916</v>
      </c>
      <c r="B5" s="327"/>
      <c r="C5" s="327"/>
      <c r="D5" s="327"/>
      <c r="E5" s="327"/>
      <c r="F5" s="327"/>
      <c r="G5" s="327"/>
      <c r="H5" s="327"/>
      <c r="I5" s="327"/>
      <c r="J5" s="327"/>
      <c r="K5" s="327"/>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1569219</v>
      </c>
      <c r="D8" s="20"/>
      <c r="E8" s="20"/>
      <c r="F8" s="20"/>
      <c r="G8" s="20"/>
      <c r="H8" s="20"/>
      <c r="I8" s="20"/>
      <c r="J8" s="20"/>
      <c r="K8" s="20"/>
    </row>
    <row r="9" spans="1:11" ht="15.75" x14ac:dyDescent="0.25">
      <c r="A9" s="27" t="str">
        <f>Anexo_01!A6</f>
        <v>NOMBRE DE I.E.</v>
      </c>
      <c r="B9" s="20"/>
      <c r="C9" s="28" t="str">
        <f>Anexo_01!C6</f>
        <v>SAN JUAN DE MACHACMARCA</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6" t="s">
        <v>6254</v>
      </c>
      <c r="B15" s="333" t="s">
        <v>6255</v>
      </c>
      <c r="C15" s="334"/>
      <c r="D15" s="335"/>
      <c r="E15" s="227" t="s">
        <v>6256</v>
      </c>
      <c r="F15" s="333" t="s">
        <v>6257</v>
      </c>
      <c r="G15" s="334"/>
      <c r="H15" s="335"/>
      <c r="I15" s="226" t="s">
        <v>6258</v>
      </c>
      <c r="J15" s="333" t="s">
        <v>6266</v>
      </c>
      <c r="K15" s="335"/>
    </row>
    <row r="16" spans="1:11" s="23" customFormat="1" ht="18" customHeight="1" x14ac:dyDescent="0.25">
      <c r="A16" s="111">
        <v>1</v>
      </c>
      <c r="B16" s="330"/>
      <c r="C16" s="330"/>
      <c r="D16" s="330"/>
      <c r="E16" s="112"/>
      <c r="F16" s="330"/>
      <c r="G16" s="330"/>
      <c r="H16" s="330"/>
      <c r="I16" s="112"/>
      <c r="J16" s="331"/>
      <c r="K16" s="331"/>
    </row>
    <row r="17" spans="1:11" s="23" customFormat="1" ht="18" customHeight="1" x14ac:dyDescent="0.25">
      <c r="A17" s="111">
        <v>2</v>
      </c>
      <c r="B17" s="330"/>
      <c r="C17" s="330"/>
      <c r="D17" s="330"/>
      <c r="E17" s="112"/>
      <c r="F17" s="330"/>
      <c r="G17" s="330"/>
      <c r="H17" s="330"/>
      <c r="I17" s="112"/>
      <c r="J17" s="331"/>
      <c r="K17" s="331"/>
    </row>
    <row r="18" spans="1:11" s="23" customFormat="1" ht="18" customHeight="1" x14ac:dyDescent="0.25">
      <c r="A18" s="111">
        <v>3</v>
      </c>
      <c r="B18" s="330"/>
      <c r="C18" s="330"/>
      <c r="D18" s="330"/>
      <c r="E18" s="112"/>
      <c r="F18" s="330"/>
      <c r="G18" s="330"/>
      <c r="H18" s="330"/>
      <c r="I18" s="112"/>
      <c r="J18" s="331"/>
      <c r="K18" s="331"/>
    </row>
    <row r="19" spans="1:11" s="23" customFormat="1" ht="18" customHeight="1" x14ac:dyDescent="0.25">
      <c r="A19" s="111">
        <v>4</v>
      </c>
      <c r="B19" s="330"/>
      <c r="C19" s="330"/>
      <c r="D19" s="330"/>
      <c r="E19" s="112"/>
      <c r="F19" s="330"/>
      <c r="G19" s="330"/>
      <c r="H19" s="330"/>
      <c r="I19" s="112"/>
      <c r="J19" s="331"/>
      <c r="K19" s="331"/>
    </row>
    <row r="20" spans="1:11" s="23" customFormat="1" ht="18" customHeight="1" x14ac:dyDescent="0.25">
      <c r="A20" s="111">
        <v>5</v>
      </c>
      <c r="B20" s="330"/>
      <c r="C20" s="330"/>
      <c r="D20" s="330"/>
      <c r="E20" s="112"/>
      <c r="F20" s="330"/>
      <c r="G20" s="330"/>
      <c r="H20" s="330"/>
      <c r="I20" s="112"/>
      <c r="J20" s="331"/>
      <c r="K20" s="331"/>
    </row>
    <row r="21" spans="1:11" s="23" customFormat="1" ht="23.25" customHeight="1" x14ac:dyDescent="0.25">
      <c r="A21" s="326" t="s">
        <v>6261</v>
      </c>
      <c r="B21" s="326"/>
      <c r="C21" s="326"/>
      <c r="D21" s="326"/>
      <c r="E21" s="326"/>
      <c r="F21" s="326"/>
      <c r="G21" s="326"/>
      <c r="H21" s="326"/>
      <c r="I21" s="226">
        <f>SUM(I16:I20)</f>
        <v>0</v>
      </c>
      <c r="J21" s="328"/>
      <c r="K21" s="329"/>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t8XIOlG5NEkMYJXcIGc1c9qC1moUSSB5M+2l4PWVJ4tisJX02UV518wKjNFQpcIGhE6yLsVwSTKJu4l7gPGLjw==" saltValue="R8XQcTehrKyZh6b+lM8v8A=="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zoomScale="110" zoomScaleNormal="90" zoomScaleSheetLayoutView="110" workbookViewId="0">
      <selection activeCell="K8" sqref="K8"/>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8" t="s">
        <v>6318</v>
      </c>
      <c r="C2" s="338"/>
      <c r="D2" s="338"/>
      <c r="E2" s="338"/>
      <c r="F2" s="338"/>
      <c r="G2" s="338"/>
      <c r="H2" s="338"/>
      <c r="I2" s="338"/>
      <c r="J2" s="338"/>
      <c r="K2" s="338"/>
      <c r="L2" s="34"/>
    </row>
    <row r="3" spans="2:18" ht="9.75" customHeight="1" x14ac:dyDescent="0.25">
      <c r="B3" s="14"/>
      <c r="C3" s="14"/>
      <c r="D3" s="14"/>
      <c r="E3" s="14"/>
      <c r="F3" s="14"/>
      <c r="G3" s="14"/>
      <c r="H3" s="14"/>
      <c r="K3" s="14"/>
      <c r="L3" s="14"/>
      <c r="M3" s="14"/>
      <c r="N3" s="14"/>
      <c r="O3" s="14"/>
    </row>
    <row r="4" spans="2:18" ht="33.75" customHeight="1" x14ac:dyDescent="0.25">
      <c r="B4" s="337" t="s">
        <v>20917</v>
      </c>
      <c r="C4" s="337"/>
      <c r="D4" s="337"/>
      <c r="E4" s="337"/>
      <c r="F4" s="337"/>
      <c r="G4" s="337"/>
      <c r="H4" s="337"/>
      <c r="I4" s="337"/>
      <c r="J4" s="337"/>
      <c r="K4" s="337"/>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6">
        <f>Anexo_01!C5</f>
        <v>1569219</v>
      </c>
      <c r="F7" s="336"/>
      <c r="H7" s="4"/>
    </row>
    <row r="8" spans="2:18" x14ac:dyDescent="0.2">
      <c r="B8" s="4" t="str">
        <f>Anexo_01!A6</f>
        <v>NOMBRE DE I.E.</v>
      </c>
      <c r="E8" s="3" t="str">
        <f>Anexo_01!C6</f>
        <v>SAN JUAN DE MACHACMARCA</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175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12</v>
      </c>
      <c r="J17" s="3" t="s">
        <v>6325</v>
      </c>
    </row>
    <row r="18" spans="2:10" x14ac:dyDescent="0.2">
      <c r="B18" s="7"/>
    </row>
    <row r="19" spans="2:10" x14ac:dyDescent="0.2">
      <c r="B19" s="3" t="s">
        <v>6322</v>
      </c>
      <c r="I19" s="113">
        <v>163</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25</v>
      </c>
      <c r="J23" s="3" t="s">
        <v>6324</v>
      </c>
    </row>
    <row r="24" spans="2:10" x14ac:dyDescent="0.2">
      <c r="B24" s="7"/>
      <c r="C24" s="31" t="s">
        <v>16049</v>
      </c>
      <c r="I24" s="4">
        <f>Anexo_02!T13</f>
        <v>25</v>
      </c>
      <c r="J24" s="3" t="s">
        <v>6324</v>
      </c>
    </row>
    <row r="25" spans="2:10" x14ac:dyDescent="0.2">
      <c r="B25" s="7"/>
      <c r="C25" s="31" t="s">
        <v>6290</v>
      </c>
      <c r="I25" s="4">
        <f>Anexo_02!T14</f>
        <v>15</v>
      </c>
      <c r="J25" s="3" t="s">
        <v>6324</v>
      </c>
    </row>
    <row r="26" spans="2:10" x14ac:dyDescent="0.2">
      <c r="B26" s="7"/>
      <c r="C26" s="31" t="s">
        <v>6334</v>
      </c>
      <c r="I26" s="4">
        <f>Anexo_02!T15</f>
        <v>15</v>
      </c>
      <c r="J26" s="3" t="s">
        <v>6324</v>
      </c>
    </row>
    <row r="27" spans="2:10" x14ac:dyDescent="0.2">
      <c r="B27" s="7"/>
      <c r="C27" s="31" t="s">
        <v>6329</v>
      </c>
      <c r="I27" s="4">
        <f>Anexo_02!T16</f>
        <v>15</v>
      </c>
      <c r="J27" s="3" t="s">
        <v>6324</v>
      </c>
    </row>
    <row r="28" spans="2:10" x14ac:dyDescent="0.2">
      <c r="B28" s="7"/>
      <c r="C28" s="31" t="s">
        <v>6335</v>
      </c>
      <c r="I28" s="4">
        <f>Anexo_02!T17</f>
        <v>15</v>
      </c>
      <c r="J28" s="3" t="s">
        <v>6324</v>
      </c>
    </row>
    <row r="29" spans="2:10" x14ac:dyDescent="0.2">
      <c r="B29" s="7"/>
      <c r="C29" s="31" t="s">
        <v>6291</v>
      </c>
      <c r="I29" s="4">
        <f>Anexo_02!T18</f>
        <v>15</v>
      </c>
      <c r="J29" s="3" t="s">
        <v>6324</v>
      </c>
    </row>
    <row r="30" spans="2:10" x14ac:dyDescent="0.2">
      <c r="B30" s="7"/>
      <c r="C30" s="31" t="s">
        <v>6292</v>
      </c>
      <c r="I30" s="4">
        <f>Anexo_02!T19</f>
        <v>10</v>
      </c>
      <c r="J30" s="3" t="s">
        <v>6324</v>
      </c>
    </row>
    <row r="31" spans="2:10" x14ac:dyDescent="0.2">
      <c r="B31" s="7"/>
      <c r="C31" s="31" t="s">
        <v>6556</v>
      </c>
      <c r="I31" s="4">
        <f>Anexo_02!T20</f>
        <v>20</v>
      </c>
      <c r="J31" s="3" t="s">
        <v>6324</v>
      </c>
    </row>
    <row r="32" spans="2:10" x14ac:dyDescent="0.2">
      <c r="B32" s="7"/>
      <c r="C32" s="31" t="s">
        <v>6293</v>
      </c>
      <c r="I32" s="4">
        <f>Anexo_02!T21</f>
        <v>10</v>
      </c>
      <c r="J32" s="3" t="s">
        <v>6324</v>
      </c>
    </row>
    <row r="33" spans="2:16" x14ac:dyDescent="0.2">
      <c r="B33" s="7"/>
      <c r="C33" s="31" t="s">
        <v>6557</v>
      </c>
      <c r="I33" s="4">
        <f>Anexo_02!T22</f>
        <v>10</v>
      </c>
      <c r="J33" s="3" t="s">
        <v>6324</v>
      </c>
    </row>
    <row r="34" spans="2:16" x14ac:dyDescent="0.2">
      <c r="B34" s="4"/>
      <c r="C34" s="3" t="s">
        <v>6328</v>
      </c>
      <c r="I34" s="4">
        <f>Anexo_02!R33</f>
        <v>0</v>
      </c>
      <c r="J34" s="3" t="s">
        <v>6324</v>
      </c>
    </row>
    <row r="35" spans="2:16" ht="21.75" customHeight="1" thickBot="1" x14ac:dyDescent="0.25">
      <c r="C35" s="32" t="s">
        <v>6261</v>
      </c>
      <c r="D35" s="33"/>
      <c r="E35" s="33"/>
      <c r="F35" s="33"/>
      <c r="G35" s="33"/>
      <c r="H35" s="33"/>
      <c r="I35" s="228">
        <f>SUM(I23:I34)</f>
        <v>175</v>
      </c>
      <c r="J35" s="229" t="s">
        <v>6324</v>
      </c>
    </row>
    <row r="36" spans="2:16" s="6" customFormat="1" ht="18" customHeight="1" thickTop="1" x14ac:dyDescent="0.25">
      <c r="B36" s="31"/>
      <c r="C36" s="31"/>
      <c r="D36" s="31"/>
      <c r="E36" s="31"/>
      <c r="F36" s="31"/>
      <c r="G36" s="31"/>
      <c r="H36" s="31"/>
      <c r="I36" s="31"/>
      <c r="J36" s="31"/>
      <c r="N36" s="31"/>
      <c r="O36" s="31"/>
      <c r="P36" s="31"/>
    </row>
    <row r="37" spans="2:16" ht="15.75" x14ac:dyDescent="0.25">
      <c r="I37" s="87" t="str">
        <f>IF(I35=I13,"","NO COINCIDE")</f>
        <v/>
      </c>
    </row>
  </sheetData>
  <sheetProtection algorithmName="SHA-512" hashValue="ID6/hPLZx2miMsfEWGl0RfkMIMjDb3pzC/kR4VdbtCBnNIYgPIEMsq7r+EvT5fmwbuj+BXdfbruOJXfK/1EBFw==" saltValue="lT296j0A4yMEAYVkJoaLRw=="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B18" sqref="B17:B18"/>
    </sheetView>
  </sheetViews>
  <sheetFormatPr baseColWidth="10" defaultRowHeight="15" x14ac:dyDescent="0.25"/>
  <cols>
    <col min="1" max="1" width="4.7109375" customWidth="1"/>
    <col min="2" max="2" width="33" customWidth="1"/>
    <col min="3" max="38" width="5.7109375" customWidth="1"/>
  </cols>
  <sheetData>
    <row r="1" spans="1:38" ht="26.25" x14ac:dyDescent="0.4">
      <c r="A1" s="174"/>
      <c r="B1" s="339" t="s">
        <v>24733</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row>
    <row r="3" spans="1:38" x14ac:dyDescent="0.25">
      <c r="A3" s="233"/>
      <c r="B3" s="234" t="s">
        <v>14895</v>
      </c>
      <c r="C3" s="340" t="s">
        <v>14896</v>
      </c>
      <c r="D3" s="341"/>
      <c r="E3" s="341"/>
      <c r="F3" s="341"/>
      <c r="G3" s="341"/>
      <c r="H3" s="341"/>
      <c r="I3" s="342"/>
      <c r="J3" s="340" t="s">
        <v>14897</v>
      </c>
      <c r="K3" s="341"/>
      <c r="L3" s="341"/>
      <c r="M3" s="341"/>
      <c r="N3" s="341"/>
      <c r="O3" s="341"/>
      <c r="P3" s="342"/>
      <c r="Q3" s="340" t="s">
        <v>14898</v>
      </c>
      <c r="R3" s="341"/>
      <c r="S3" s="341"/>
      <c r="T3" s="341"/>
      <c r="U3" s="341"/>
      <c r="V3" s="341"/>
      <c r="W3" s="342"/>
      <c r="X3" s="340" t="s">
        <v>14899</v>
      </c>
      <c r="Y3" s="341"/>
      <c r="Z3" s="341"/>
      <c r="AA3" s="341"/>
      <c r="AB3" s="341"/>
      <c r="AC3" s="341"/>
      <c r="AD3" s="342"/>
      <c r="AE3" s="343" t="s">
        <v>14900</v>
      </c>
      <c r="AF3" s="341"/>
      <c r="AG3" s="341"/>
      <c r="AH3" s="341"/>
      <c r="AI3" s="341"/>
      <c r="AJ3" s="341"/>
      <c r="AK3" s="342"/>
      <c r="AL3" s="235" t="s">
        <v>14901</v>
      </c>
    </row>
    <row r="4" spans="1:38" ht="15.75" thickBot="1" x14ac:dyDescent="0.3">
      <c r="A4" s="236"/>
      <c r="B4" s="237" t="s">
        <v>14902</v>
      </c>
      <c r="C4" s="238">
        <v>1</v>
      </c>
      <c r="D4" s="239">
        <v>2</v>
      </c>
      <c r="E4" s="240">
        <v>3</v>
      </c>
      <c r="F4" s="240">
        <v>4</v>
      </c>
      <c r="G4" s="240">
        <v>5</v>
      </c>
      <c r="H4" s="240">
        <v>6</v>
      </c>
      <c r="I4" s="241">
        <v>7</v>
      </c>
      <c r="J4" s="238">
        <v>1</v>
      </c>
      <c r="K4" s="240">
        <v>2</v>
      </c>
      <c r="L4" s="240">
        <v>3</v>
      </c>
      <c r="M4" s="240">
        <v>4</v>
      </c>
      <c r="N4" s="240">
        <v>5</v>
      </c>
      <c r="O4" s="240">
        <v>6</v>
      </c>
      <c r="P4" s="241">
        <v>7</v>
      </c>
      <c r="Q4" s="238">
        <v>1</v>
      </c>
      <c r="R4" s="240">
        <v>2</v>
      </c>
      <c r="S4" s="240">
        <v>3</v>
      </c>
      <c r="T4" s="240">
        <v>4</v>
      </c>
      <c r="U4" s="240">
        <v>5</v>
      </c>
      <c r="V4" s="240">
        <v>6</v>
      </c>
      <c r="W4" s="241">
        <v>7</v>
      </c>
      <c r="X4" s="238">
        <v>1</v>
      </c>
      <c r="Y4" s="240">
        <v>2</v>
      </c>
      <c r="Z4" s="240">
        <v>3</v>
      </c>
      <c r="AA4" s="240">
        <v>4</v>
      </c>
      <c r="AB4" s="240">
        <v>5</v>
      </c>
      <c r="AC4" s="240">
        <v>6</v>
      </c>
      <c r="AD4" s="241">
        <v>7</v>
      </c>
      <c r="AE4" s="242">
        <v>1</v>
      </c>
      <c r="AF4" s="240">
        <v>2</v>
      </c>
      <c r="AG4" s="240">
        <v>3</v>
      </c>
      <c r="AH4" s="240">
        <v>4</v>
      </c>
      <c r="AI4" s="240">
        <v>5</v>
      </c>
      <c r="AJ4" s="240">
        <v>6</v>
      </c>
      <c r="AK4" s="241">
        <v>7</v>
      </c>
      <c r="AL4" s="243"/>
    </row>
    <row r="5" spans="1:38" x14ac:dyDescent="0.25">
      <c r="A5" s="175">
        <v>1</v>
      </c>
      <c r="B5" s="176" t="str">
        <f>Anexo_01!B20</f>
        <v>ARUQUIPA MAMANI, DOROTEO ANTOLIANO</v>
      </c>
      <c r="C5" s="177" t="s">
        <v>14903</v>
      </c>
      <c r="D5" s="178" t="s">
        <v>14903</v>
      </c>
      <c r="E5" s="178" t="s">
        <v>14904</v>
      </c>
      <c r="F5" s="178" t="s">
        <v>14904</v>
      </c>
      <c r="G5" s="178"/>
      <c r="H5" s="178" t="s">
        <v>14905</v>
      </c>
      <c r="I5" s="179" t="s">
        <v>14905</v>
      </c>
      <c r="J5" s="180" t="s">
        <v>14904</v>
      </c>
      <c r="K5" s="178" t="s">
        <v>14904</v>
      </c>
      <c r="L5" s="178" t="s">
        <v>14905</v>
      </c>
      <c r="M5" s="178" t="s">
        <v>14905</v>
      </c>
      <c r="N5" s="178"/>
      <c r="O5" s="178" t="s">
        <v>14903</v>
      </c>
      <c r="P5" s="179" t="s">
        <v>14903</v>
      </c>
      <c r="Q5" s="180" t="s">
        <v>14906</v>
      </c>
      <c r="R5" s="178" t="s">
        <v>14906</v>
      </c>
      <c r="S5" s="178" t="s">
        <v>14903</v>
      </c>
      <c r="T5" s="178" t="s">
        <v>14903</v>
      </c>
      <c r="U5" s="178"/>
      <c r="V5" s="178" t="s">
        <v>14904</v>
      </c>
      <c r="W5" s="179" t="s">
        <v>14904</v>
      </c>
      <c r="X5" s="180" t="s">
        <v>14906</v>
      </c>
      <c r="Y5" s="178" t="s">
        <v>14906</v>
      </c>
      <c r="Z5" s="178"/>
      <c r="AA5" s="178"/>
      <c r="AB5" s="178"/>
      <c r="AC5" s="178"/>
      <c r="AD5" s="179"/>
      <c r="AE5" s="181" t="s">
        <v>14904</v>
      </c>
      <c r="AF5" s="178" t="s">
        <v>14904</v>
      </c>
      <c r="AG5" s="178" t="s">
        <v>14904</v>
      </c>
      <c r="AH5" s="178" t="s">
        <v>14904</v>
      </c>
      <c r="AI5" s="178"/>
      <c r="AJ5" s="178"/>
      <c r="AK5" s="178"/>
      <c r="AL5" s="182">
        <v>24</v>
      </c>
    </row>
    <row r="6" spans="1:38" x14ac:dyDescent="0.25">
      <c r="A6" s="183">
        <v>2</v>
      </c>
      <c r="B6" s="176" t="str">
        <f>Anexo_01!B21</f>
        <v/>
      </c>
      <c r="C6" s="177" t="s">
        <v>14907</v>
      </c>
      <c r="D6" s="178" t="s">
        <v>14907</v>
      </c>
      <c r="E6" s="178" t="s">
        <v>14903</v>
      </c>
      <c r="F6" s="178" t="s">
        <v>14903</v>
      </c>
      <c r="G6" s="178" t="s">
        <v>14908</v>
      </c>
      <c r="H6" s="178" t="s">
        <v>14908</v>
      </c>
      <c r="I6" s="179"/>
      <c r="J6" s="180"/>
      <c r="K6" s="178"/>
      <c r="L6" s="178"/>
      <c r="M6" s="178"/>
      <c r="N6" s="178"/>
      <c r="O6" s="178"/>
      <c r="P6" s="179"/>
      <c r="Q6" s="180"/>
      <c r="R6" s="178"/>
      <c r="S6" s="178"/>
      <c r="T6" s="178"/>
      <c r="U6" s="178"/>
      <c r="V6" s="178"/>
      <c r="W6" s="179"/>
      <c r="X6" s="180"/>
      <c r="Y6" s="178"/>
      <c r="Z6" s="178"/>
      <c r="AA6" s="178"/>
      <c r="AB6" s="178"/>
      <c r="AC6" s="178"/>
      <c r="AD6" s="179"/>
      <c r="AE6" s="181"/>
      <c r="AF6" s="178"/>
      <c r="AG6" s="178"/>
      <c r="AH6" s="178"/>
      <c r="AI6" s="178"/>
      <c r="AJ6" s="178"/>
      <c r="AK6" s="178"/>
      <c r="AL6" s="184">
        <v>6</v>
      </c>
    </row>
    <row r="7" spans="1:38" x14ac:dyDescent="0.25">
      <c r="A7" s="183">
        <v>3</v>
      </c>
      <c r="B7" s="176" t="str">
        <f>Anexo_01!B22</f>
        <v/>
      </c>
      <c r="C7" s="177" t="s">
        <v>14903</v>
      </c>
      <c r="D7" s="178" t="s">
        <v>14909</v>
      </c>
      <c r="E7" s="178"/>
      <c r="F7" s="178"/>
      <c r="G7" s="178"/>
      <c r="H7" s="178"/>
      <c r="I7" s="179"/>
      <c r="J7" s="180"/>
      <c r="K7" s="178"/>
      <c r="L7" s="178"/>
      <c r="M7" s="178"/>
      <c r="N7" s="178"/>
      <c r="O7" s="178"/>
      <c r="P7" s="179"/>
      <c r="Q7" s="180"/>
      <c r="R7" s="178" t="s">
        <v>14910</v>
      </c>
      <c r="S7" s="178"/>
      <c r="T7" s="178"/>
      <c r="U7" s="178"/>
      <c r="V7" s="178"/>
      <c r="W7" s="179"/>
      <c r="X7" s="180"/>
      <c r="Y7" s="178"/>
      <c r="Z7" s="178"/>
      <c r="AA7" s="178"/>
      <c r="AB7" s="178"/>
      <c r="AC7" s="178"/>
      <c r="AD7" s="179"/>
      <c r="AE7" s="181"/>
      <c r="AF7" s="178"/>
      <c r="AG7" s="178"/>
      <c r="AH7" s="178"/>
      <c r="AI7" s="178"/>
      <c r="AJ7" s="178"/>
      <c r="AK7" s="178"/>
      <c r="AL7" s="184">
        <v>3</v>
      </c>
    </row>
    <row r="8" spans="1:38" x14ac:dyDescent="0.25">
      <c r="A8" s="183">
        <v>4</v>
      </c>
      <c r="B8" s="176" t="str">
        <f>Anexo_01!B23</f>
        <v/>
      </c>
      <c r="C8" s="185"/>
      <c r="D8" s="178"/>
      <c r="E8" s="178"/>
      <c r="F8" s="178"/>
      <c r="G8" s="178"/>
      <c r="H8" s="178"/>
      <c r="I8" s="179"/>
      <c r="J8" s="180"/>
      <c r="K8" s="178"/>
      <c r="L8" s="178"/>
      <c r="M8" s="178"/>
      <c r="N8" s="178"/>
      <c r="O8" s="178"/>
      <c r="P8" s="179"/>
      <c r="Q8" s="180"/>
      <c r="R8" s="178"/>
      <c r="S8" s="178"/>
      <c r="T8" s="178"/>
      <c r="U8" s="178"/>
      <c r="V8" s="178"/>
      <c r="W8" s="179"/>
      <c r="X8" s="180"/>
      <c r="Y8" s="178"/>
      <c r="Z8" s="178"/>
      <c r="AA8" s="178"/>
      <c r="AB8" s="178"/>
      <c r="AC8" s="178"/>
      <c r="AD8" s="179"/>
      <c r="AE8" s="181"/>
      <c r="AF8" s="178"/>
      <c r="AG8" s="178"/>
      <c r="AH8" s="178"/>
      <c r="AI8" s="178"/>
      <c r="AJ8" s="178"/>
      <c r="AK8" s="178"/>
      <c r="AL8" s="184">
        <v>0</v>
      </c>
    </row>
    <row r="9" spans="1:38" x14ac:dyDescent="0.25">
      <c r="A9" s="183">
        <v>5</v>
      </c>
      <c r="B9" s="176" t="str">
        <f>Anexo_01!B24</f>
        <v/>
      </c>
      <c r="C9" s="185"/>
      <c r="D9" s="178"/>
      <c r="E9" s="178"/>
      <c r="F9" s="178"/>
      <c r="G9" s="178"/>
      <c r="H9" s="178"/>
      <c r="I9" s="179"/>
      <c r="J9" s="180"/>
      <c r="K9" s="178"/>
      <c r="L9" s="178"/>
      <c r="M9" s="178"/>
      <c r="N9" s="178"/>
      <c r="O9" s="178"/>
      <c r="P9" s="179"/>
      <c r="Q9" s="180"/>
      <c r="R9" s="178"/>
      <c r="S9" s="178"/>
      <c r="T9" s="178"/>
      <c r="U9" s="178"/>
      <c r="V9" s="178"/>
      <c r="W9" s="179"/>
      <c r="X9" s="180"/>
      <c r="Y9" s="178"/>
      <c r="Z9" s="178"/>
      <c r="AA9" s="178"/>
      <c r="AB9" s="178"/>
      <c r="AC9" s="178"/>
      <c r="AD9" s="179"/>
      <c r="AE9" s="181"/>
      <c r="AF9" s="178"/>
      <c r="AG9" s="178"/>
      <c r="AH9" s="178"/>
      <c r="AI9" s="178"/>
      <c r="AJ9" s="178"/>
      <c r="AK9" s="178"/>
      <c r="AL9" s="184">
        <v>0</v>
      </c>
    </row>
    <row r="10" spans="1:38" x14ac:dyDescent="0.25">
      <c r="A10" s="183">
        <v>6</v>
      </c>
      <c r="B10" s="176" t="str">
        <f>Anexo_01!B25</f>
        <v/>
      </c>
      <c r="C10" s="185"/>
      <c r="D10" s="178"/>
      <c r="E10" s="178"/>
      <c r="F10" s="178"/>
      <c r="G10" s="178"/>
      <c r="H10" s="178"/>
      <c r="I10" s="179"/>
      <c r="J10" s="180"/>
      <c r="K10" s="178"/>
      <c r="L10" s="178"/>
      <c r="M10" s="178"/>
      <c r="N10" s="178"/>
      <c r="O10" s="178"/>
      <c r="P10" s="179"/>
      <c r="Q10" s="180"/>
      <c r="R10" s="178"/>
      <c r="S10" s="178"/>
      <c r="T10" s="178"/>
      <c r="U10" s="178"/>
      <c r="V10" s="178"/>
      <c r="W10" s="179"/>
      <c r="X10" s="180"/>
      <c r="Y10" s="178"/>
      <c r="Z10" s="178"/>
      <c r="AA10" s="178"/>
      <c r="AB10" s="178"/>
      <c r="AC10" s="178"/>
      <c r="AD10" s="179"/>
      <c r="AE10" s="181"/>
      <c r="AF10" s="178"/>
      <c r="AG10" s="178"/>
      <c r="AH10" s="178"/>
      <c r="AI10" s="178"/>
      <c r="AJ10" s="178"/>
      <c r="AK10" s="178"/>
      <c r="AL10" s="184">
        <v>0</v>
      </c>
    </row>
    <row r="11" spans="1:38" x14ac:dyDescent="0.25">
      <c r="A11" s="183">
        <v>7</v>
      </c>
      <c r="B11" s="176" t="str">
        <f>Anexo_01!B26</f>
        <v/>
      </c>
      <c r="C11" s="185"/>
      <c r="D11" s="178"/>
      <c r="E11" s="178"/>
      <c r="F11" s="178"/>
      <c r="G11" s="178"/>
      <c r="H11" s="178"/>
      <c r="I11" s="179"/>
      <c r="J11" s="180"/>
      <c r="K11" s="178"/>
      <c r="L11" s="178"/>
      <c r="M11" s="178"/>
      <c r="N11" s="178"/>
      <c r="O11" s="178"/>
      <c r="P11" s="179"/>
      <c r="Q11" s="180"/>
      <c r="R11" s="178"/>
      <c r="S11" s="178"/>
      <c r="T11" s="178"/>
      <c r="U11" s="178"/>
      <c r="V11" s="178"/>
      <c r="W11" s="179"/>
      <c r="X11" s="180"/>
      <c r="Y11" s="178"/>
      <c r="Z11" s="178"/>
      <c r="AA11" s="178"/>
      <c r="AB11" s="178"/>
      <c r="AC11" s="178"/>
      <c r="AD11" s="179"/>
      <c r="AE11" s="181"/>
      <c r="AF11" s="178"/>
      <c r="AG11" s="178"/>
      <c r="AH11" s="178"/>
      <c r="AI11" s="178"/>
      <c r="AJ11" s="178"/>
      <c r="AK11" s="178"/>
      <c r="AL11" s="184">
        <v>0</v>
      </c>
    </row>
    <row r="12" spans="1:38" x14ac:dyDescent="0.25">
      <c r="A12" s="183">
        <v>8</v>
      </c>
      <c r="B12" s="176" t="str">
        <f>Anexo_01!B27</f>
        <v/>
      </c>
      <c r="C12" s="185"/>
      <c r="D12" s="178"/>
      <c r="E12" s="178"/>
      <c r="F12" s="178"/>
      <c r="G12" s="178"/>
      <c r="H12" s="178"/>
      <c r="I12" s="179"/>
      <c r="J12" s="180"/>
      <c r="K12" s="178"/>
      <c r="L12" s="178"/>
      <c r="M12" s="178"/>
      <c r="N12" s="178"/>
      <c r="O12" s="178"/>
      <c r="P12" s="179"/>
      <c r="Q12" s="180"/>
      <c r="R12" s="178"/>
      <c r="S12" s="178"/>
      <c r="T12" s="178"/>
      <c r="U12" s="178"/>
      <c r="V12" s="178"/>
      <c r="W12" s="179"/>
      <c r="X12" s="180"/>
      <c r="Y12" s="178"/>
      <c r="Z12" s="178"/>
      <c r="AA12" s="178"/>
      <c r="AB12" s="178"/>
      <c r="AC12" s="178"/>
      <c r="AD12" s="179"/>
      <c r="AE12" s="181"/>
      <c r="AF12" s="178"/>
      <c r="AG12" s="178"/>
      <c r="AH12" s="178"/>
      <c r="AI12" s="178"/>
      <c r="AJ12" s="178"/>
      <c r="AK12" s="178"/>
      <c r="AL12" s="184">
        <v>0</v>
      </c>
    </row>
    <row r="13" spans="1:38" x14ac:dyDescent="0.25">
      <c r="A13" s="183">
        <v>9</v>
      </c>
      <c r="B13" s="176" t="str">
        <f>Anexo_01!B28</f>
        <v/>
      </c>
      <c r="C13" s="185"/>
      <c r="D13" s="178"/>
      <c r="E13" s="178"/>
      <c r="F13" s="178"/>
      <c r="G13" s="178"/>
      <c r="H13" s="178"/>
      <c r="I13" s="179"/>
      <c r="J13" s="180"/>
      <c r="K13" s="178"/>
      <c r="L13" s="178"/>
      <c r="M13" s="178"/>
      <c r="N13" s="178"/>
      <c r="O13" s="178"/>
      <c r="P13" s="179"/>
      <c r="Q13" s="180"/>
      <c r="R13" s="178"/>
      <c r="S13" s="178"/>
      <c r="T13" s="178"/>
      <c r="U13" s="178"/>
      <c r="V13" s="178"/>
      <c r="W13" s="179"/>
      <c r="X13" s="180"/>
      <c r="Y13" s="178"/>
      <c r="Z13" s="178"/>
      <c r="AA13" s="178"/>
      <c r="AB13" s="178"/>
      <c r="AC13" s="178"/>
      <c r="AD13" s="179"/>
      <c r="AE13" s="181"/>
      <c r="AF13" s="178"/>
      <c r="AG13" s="178"/>
      <c r="AH13" s="178"/>
      <c r="AI13" s="178"/>
      <c r="AJ13" s="178"/>
      <c r="AK13" s="178"/>
      <c r="AL13" s="184">
        <v>0</v>
      </c>
    </row>
    <row r="14" spans="1:38" x14ac:dyDescent="0.25">
      <c r="A14" s="183">
        <v>10</v>
      </c>
      <c r="B14" s="176" t="str">
        <f>Anexo_01!B29</f>
        <v/>
      </c>
      <c r="C14" s="185"/>
      <c r="D14" s="178"/>
      <c r="E14" s="178"/>
      <c r="F14" s="178"/>
      <c r="G14" s="178"/>
      <c r="H14" s="178"/>
      <c r="I14" s="179"/>
      <c r="J14" s="180"/>
      <c r="K14" s="178"/>
      <c r="L14" s="178"/>
      <c r="M14" s="178"/>
      <c r="N14" s="178"/>
      <c r="O14" s="178"/>
      <c r="P14" s="179"/>
      <c r="Q14" s="180"/>
      <c r="R14" s="178"/>
      <c r="S14" s="178"/>
      <c r="T14" s="178"/>
      <c r="U14" s="178"/>
      <c r="V14" s="178"/>
      <c r="W14" s="179"/>
      <c r="X14" s="180"/>
      <c r="Y14" s="178"/>
      <c r="Z14" s="178"/>
      <c r="AA14" s="178"/>
      <c r="AB14" s="178"/>
      <c r="AC14" s="178"/>
      <c r="AD14" s="179"/>
      <c r="AE14" s="181"/>
      <c r="AF14" s="178"/>
      <c r="AG14" s="178"/>
      <c r="AH14" s="178"/>
      <c r="AI14" s="178"/>
      <c r="AJ14" s="178"/>
      <c r="AK14" s="178"/>
      <c r="AL14" s="184">
        <v>0</v>
      </c>
    </row>
    <row r="15" spans="1:38" x14ac:dyDescent="0.25">
      <c r="A15" s="183">
        <v>11</v>
      </c>
      <c r="B15" s="176" t="str">
        <f>Anexo_01!B30</f>
        <v/>
      </c>
      <c r="C15" s="185"/>
      <c r="D15" s="178"/>
      <c r="E15" s="178"/>
      <c r="F15" s="178"/>
      <c r="G15" s="178"/>
      <c r="H15" s="178"/>
      <c r="I15" s="179"/>
      <c r="J15" s="180"/>
      <c r="K15" s="178"/>
      <c r="L15" s="178"/>
      <c r="M15" s="178"/>
      <c r="N15" s="178"/>
      <c r="O15" s="178"/>
      <c r="P15" s="179"/>
      <c r="Q15" s="180"/>
      <c r="R15" s="178"/>
      <c r="S15" s="178"/>
      <c r="T15" s="178"/>
      <c r="U15" s="178"/>
      <c r="V15" s="178"/>
      <c r="W15" s="179"/>
      <c r="X15" s="180"/>
      <c r="Y15" s="178"/>
      <c r="Z15" s="178"/>
      <c r="AA15" s="178"/>
      <c r="AB15" s="178"/>
      <c r="AC15" s="178"/>
      <c r="AD15" s="179"/>
      <c r="AE15" s="181"/>
      <c r="AF15" s="178"/>
      <c r="AG15" s="178"/>
      <c r="AH15" s="178"/>
      <c r="AI15" s="178"/>
      <c r="AJ15" s="178"/>
      <c r="AK15" s="178"/>
      <c r="AL15" s="184">
        <v>0</v>
      </c>
    </row>
    <row r="16" spans="1:38" x14ac:dyDescent="0.25">
      <c r="A16" s="183">
        <v>12</v>
      </c>
      <c r="B16" s="176" t="str">
        <f>Anexo_01!B31</f>
        <v/>
      </c>
      <c r="C16" s="185"/>
      <c r="D16" s="178"/>
      <c r="E16" s="178"/>
      <c r="F16" s="178"/>
      <c r="G16" s="178"/>
      <c r="H16" s="178"/>
      <c r="I16" s="179"/>
      <c r="J16" s="180"/>
      <c r="K16" s="178"/>
      <c r="L16" s="178"/>
      <c r="M16" s="178"/>
      <c r="N16" s="178"/>
      <c r="O16" s="178"/>
      <c r="P16" s="179"/>
      <c r="Q16" s="180"/>
      <c r="R16" s="178"/>
      <c r="S16" s="178"/>
      <c r="T16" s="178"/>
      <c r="U16" s="178"/>
      <c r="V16" s="178"/>
      <c r="W16" s="179"/>
      <c r="X16" s="180"/>
      <c r="Y16" s="178"/>
      <c r="Z16" s="178"/>
      <c r="AA16" s="178"/>
      <c r="AB16" s="178"/>
      <c r="AC16" s="178"/>
      <c r="AD16" s="179"/>
      <c r="AE16" s="181"/>
      <c r="AF16" s="178"/>
      <c r="AG16" s="178"/>
      <c r="AH16" s="178"/>
      <c r="AI16" s="178"/>
      <c r="AJ16" s="178"/>
      <c r="AK16" s="178"/>
      <c r="AL16" s="184">
        <v>0</v>
      </c>
    </row>
    <row r="17" spans="1:38" x14ac:dyDescent="0.25">
      <c r="A17" s="183">
        <v>13</v>
      </c>
      <c r="B17" s="176" t="str">
        <f>Anexo_01!B32</f>
        <v/>
      </c>
      <c r="C17" s="185"/>
      <c r="D17" s="178"/>
      <c r="E17" s="178"/>
      <c r="F17" s="178"/>
      <c r="G17" s="178"/>
      <c r="H17" s="178"/>
      <c r="I17" s="179"/>
      <c r="J17" s="180"/>
      <c r="K17" s="178"/>
      <c r="L17" s="178"/>
      <c r="M17" s="178"/>
      <c r="N17" s="178"/>
      <c r="O17" s="178"/>
      <c r="P17" s="179"/>
      <c r="Q17" s="180"/>
      <c r="R17" s="178"/>
      <c r="S17" s="178"/>
      <c r="T17" s="178"/>
      <c r="U17" s="178"/>
      <c r="V17" s="178"/>
      <c r="W17" s="179"/>
      <c r="X17" s="180"/>
      <c r="Y17" s="178"/>
      <c r="Z17" s="178"/>
      <c r="AA17" s="178"/>
      <c r="AB17" s="178"/>
      <c r="AC17" s="178"/>
      <c r="AD17" s="179"/>
      <c r="AE17" s="181"/>
      <c r="AF17" s="178"/>
      <c r="AG17" s="178"/>
      <c r="AH17" s="178"/>
      <c r="AI17" s="178"/>
      <c r="AJ17" s="178"/>
      <c r="AK17" s="178"/>
      <c r="AL17" s="184">
        <v>0</v>
      </c>
    </row>
    <row r="18" spans="1:38" x14ac:dyDescent="0.25">
      <c r="A18" s="183">
        <v>14</v>
      </c>
      <c r="B18" s="176" t="str">
        <f>Anexo_01!B33</f>
        <v/>
      </c>
      <c r="C18" s="185"/>
      <c r="D18" s="178"/>
      <c r="E18" s="178"/>
      <c r="F18" s="178"/>
      <c r="G18" s="178"/>
      <c r="H18" s="178"/>
      <c r="I18" s="179"/>
      <c r="J18" s="180"/>
      <c r="K18" s="178"/>
      <c r="L18" s="178"/>
      <c r="M18" s="178"/>
      <c r="N18" s="178"/>
      <c r="O18" s="178"/>
      <c r="P18" s="179"/>
      <c r="Q18" s="180"/>
      <c r="R18" s="178"/>
      <c r="S18" s="178"/>
      <c r="T18" s="178"/>
      <c r="U18" s="178"/>
      <c r="V18" s="178"/>
      <c r="W18" s="179"/>
      <c r="X18" s="180"/>
      <c r="Y18" s="178"/>
      <c r="Z18" s="178"/>
      <c r="AA18" s="178"/>
      <c r="AB18" s="178"/>
      <c r="AC18" s="178"/>
      <c r="AD18" s="179"/>
      <c r="AE18" s="181"/>
      <c r="AF18" s="178"/>
      <c r="AG18" s="178"/>
      <c r="AH18" s="178"/>
      <c r="AI18" s="178"/>
      <c r="AJ18" s="178"/>
      <c r="AK18" s="178"/>
      <c r="AL18" s="184">
        <v>0</v>
      </c>
    </row>
    <row r="19" spans="1:38" x14ac:dyDescent="0.25">
      <c r="A19" s="183">
        <v>15</v>
      </c>
      <c r="B19" s="176" t="str">
        <f>Anexo_01!B34</f>
        <v/>
      </c>
      <c r="C19" s="185"/>
      <c r="D19" s="178"/>
      <c r="E19" s="178"/>
      <c r="F19" s="178"/>
      <c r="G19" s="178"/>
      <c r="H19" s="178"/>
      <c r="I19" s="179"/>
      <c r="J19" s="180"/>
      <c r="K19" s="178"/>
      <c r="L19" s="178"/>
      <c r="M19" s="178"/>
      <c r="N19" s="178"/>
      <c r="O19" s="178"/>
      <c r="P19" s="179"/>
      <c r="Q19" s="180"/>
      <c r="R19" s="178"/>
      <c r="S19" s="178"/>
      <c r="T19" s="178"/>
      <c r="U19" s="178"/>
      <c r="V19" s="178"/>
      <c r="W19" s="179"/>
      <c r="X19" s="180"/>
      <c r="Y19" s="178"/>
      <c r="Z19" s="178"/>
      <c r="AA19" s="178"/>
      <c r="AB19" s="178"/>
      <c r="AC19" s="178"/>
      <c r="AD19" s="179"/>
      <c r="AE19" s="181"/>
      <c r="AF19" s="178"/>
      <c r="AG19" s="178"/>
      <c r="AH19" s="178"/>
      <c r="AI19" s="178"/>
      <c r="AJ19" s="178"/>
      <c r="AK19" s="178"/>
      <c r="AL19" s="184">
        <v>0</v>
      </c>
    </row>
    <row r="20" spans="1:38" x14ac:dyDescent="0.25">
      <c r="A20" s="183">
        <v>16</v>
      </c>
      <c r="B20" s="176" t="str">
        <f>Anexo_01!B35</f>
        <v/>
      </c>
      <c r="C20" s="185"/>
      <c r="D20" s="178"/>
      <c r="E20" s="178"/>
      <c r="F20" s="178"/>
      <c r="G20" s="178"/>
      <c r="H20" s="178"/>
      <c r="I20" s="179"/>
      <c r="J20" s="180"/>
      <c r="K20" s="178"/>
      <c r="L20" s="178"/>
      <c r="M20" s="178"/>
      <c r="N20" s="178"/>
      <c r="O20" s="178"/>
      <c r="P20" s="179"/>
      <c r="Q20" s="180"/>
      <c r="R20" s="178"/>
      <c r="S20" s="178"/>
      <c r="T20" s="178"/>
      <c r="U20" s="178"/>
      <c r="V20" s="178"/>
      <c r="W20" s="179"/>
      <c r="X20" s="180"/>
      <c r="Y20" s="178"/>
      <c r="Z20" s="178"/>
      <c r="AA20" s="178"/>
      <c r="AB20" s="178"/>
      <c r="AC20" s="178"/>
      <c r="AD20" s="179"/>
      <c r="AE20" s="181"/>
      <c r="AF20" s="178"/>
      <c r="AG20" s="178"/>
      <c r="AH20" s="178"/>
      <c r="AI20" s="178"/>
      <c r="AJ20" s="178"/>
      <c r="AK20" s="178"/>
      <c r="AL20" s="184">
        <v>0</v>
      </c>
    </row>
    <row r="21" spans="1:38" x14ac:dyDescent="0.25">
      <c r="A21" s="183">
        <v>17</v>
      </c>
      <c r="B21" s="176" t="str">
        <f>Anexo_01!B36</f>
        <v/>
      </c>
      <c r="C21" s="185"/>
      <c r="D21" s="178"/>
      <c r="E21" s="178"/>
      <c r="F21" s="178"/>
      <c r="G21" s="178"/>
      <c r="H21" s="178"/>
      <c r="I21" s="179"/>
      <c r="J21" s="180"/>
      <c r="K21" s="178"/>
      <c r="L21" s="178"/>
      <c r="M21" s="178"/>
      <c r="N21" s="178"/>
      <c r="O21" s="178"/>
      <c r="P21" s="179"/>
      <c r="Q21" s="180"/>
      <c r="R21" s="178"/>
      <c r="S21" s="178"/>
      <c r="T21" s="178"/>
      <c r="U21" s="178"/>
      <c r="V21" s="178"/>
      <c r="W21" s="179"/>
      <c r="X21" s="180"/>
      <c r="Y21" s="178"/>
      <c r="Z21" s="178"/>
      <c r="AA21" s="178"/>
      <c r="AB21" s="178"/>
      <c r="AC21" s="178"/>
      <c r="AD21" s="179"/>
      <c r="AE21" s="181"/>
      <c r="AF21" s="178"/>
      <c r="AG21" s="178"/>
      <c r="AH21" s="178"/>
      <c r="AI21" s="178"/>
      <c r="AJ21" s="178"/>
      <c r="AK21" s="178"/>
      <c r="AL21" s="184">
        <v>0</v>
      </c>
    </row>
    <row r="22" spans="1:38" x14ac:dyDescent="0.25">
      <c r="A22" s="183">
        <v>18</v>
      </c>
      <c r="B22" s="176" t="str">
        <f>Anexo_01!B37</f>
        <v/>
      </c>
      <c r="C22" s="185"/>
      <c r="D22" s="178"/>
      <c r="E22" s="178"/>
      <c r="F22" s="178"/>
      <c r="G22" s="178"/>
      <c r="H22" s="178"/>
      <c r="I22" s="179"/>
      <c r="J22" s="180"/>
      <c r="K22" s="178"/>
      <c r="L22" s="178"/>
      <c r="M22" s="178"/>
      <c r="N22" s="178"/>
      <c r="O22" s="178"/>
      <c r="P22" s="179"/>
      <c r="Q22" s="180"/>
      <c r="R22" s="178"/>
      <c r="S22" s="178"/>
      <c r="T22" s="178"/>
      <c r="U22" s="178"/>
      <c r="V22" s="178"/>
      <c r="W22" s="179"/>
      <c r="X22" s="180"/>
      <c r="Y22" s="178"/>
      <c r="Z22" s="178"/>
      <c r="AA22" s="178"/>
      <c r="AB22" s="178"/>
      <c r="AC22" s="178"/>
      <c r="AD22" s="179"/>
      <c r="AE22" s="181"/>
      <c r="AF22" s="178"/>
      <c r="AG22" s="178"/>
      <c r="AH22" s="178"/>
      <c r="AI22" s="178"/>
      <c r="AJ22" s="178"/>
      <c r="AK22" s="178"/>
      <c r="AL22" s="184">
        <v>0</v>
      </c>
    </row>
    <row r="23" spans="1:38" x14ac:dyDescent="0.25">
      <c r="A23" s="183">
        <v>19</v>
      </c>
      <c r="B23" s="176" t="str">
        <f>Anexo_01!B38</f>
        <v/>
      </c>
      <c r="C23" s="185"/>
      <c r="D23" s="178"/>
      <c r="E23" s="178"/>
      <c r="F23" s="178"/>
      <c r="G23" s="178"/>
      <c r="H23" s="178"/>
      <c r="I23" s="179"/>
      <c r="J23" s="180"/>
      <c r="K23" s="178"/>
      <c r="L23" s="178"/>
      <c r="M23" s="178"/>
      <c r="N23" s="178"/>
      <c r="O23" s="178"/>
      <c r="P23" s="179"/>
      <c r="Q23" s="180"/>
      <c r="R23" s="178"/>
      <c r="S23" s="178"/>
      <c r="T23" s="178"/>
      <c r="U23" s="178"/>
      <c r="V23" s="178"/>
      <c r="W23" s="179"/>
      <c r="X23" s="180"/>
      <c r="Y23" s="178"/>
      <c r="Z23" s="178"/>
      <c r="AA23" s="178"/>
      <c r="AB23" s="178"/>
      <c r="AC23" s="178"/>
      <c r="AD23" s="179"/>
      <c r="AE23" s="181"/>
      <c r="AF23" s="178"/>
      <c r="AG23" s="178"/>
      <c r="AH23" s="178"/>
      <c r="AI23" s="178"/>
      <c r="AJ23" s="178"/>
      <c r="AK23" s="178"/>
      <c r="AL23" s="184">
        <v>0</v>
      </c>
    </row>
    <row r="24" spans="1:38" x14ac:dyDescent="0.25">
      <c r="A24" s="183">
        <v>20</v>
      </c>
      <c r="B24" s="176" t="str">
        <f>Anexo_01!B39</f>
        <v/>
      </c>
      <c r="C24" s="185"/>
      <c r="D24" s="178"/>
      <c r="E24" s="178"/>
      <c r="F24" s="178"/>
      <c r="G24" s="178"/>
      <c r="H24" s="178"/>
      <c r="I24" s="179"/>
      <c r="J24" s="180"/>
      <c r="K24" s="178"/>
      <c r="L24" s="178"/>
      <c r="M24" s="178"/>
      <c r="N24" s="178"/>
      <c r="O24" s="178"/>
      <c r="P24" s="179"/>
      <c r="Q24" s="180"/>
      <c r="R24" s="178"/>
      <c r="S24" s="178"/>
      <c r="T24" s="178"/>
      <c r="U24" s="178"/>
      <c r="V24" s="178"/>
      <c r="W24" s="179"/>
      <c r="X24" s="180"/>
      <c r="Y24" s="178"/>
      <c r="Z24" s="178"/>
      <c r="AA24" s="178"/>
      <c r="AB24" s="178"/>
      <c r="AC24" s="178"/>
      <c r="AD24" s="179"/>
      <c r="AE24" s="181"/>
      <c r="AF24" s="178"/>
      <c r="AG24" s="178"/>
      <c r="AH24" s="178"/>
      <c r="AI24" s="178"/>
      <c r="AJ24" s="178"/>
      <c r="AK24" s="178"/>
      <c r="AL24" s="184">
        <v>0</v>
      </c>
    </row>
    <row r="25" spans="1:38" x14ac:dyDescent="0.25">
      <c r="A25" s="183">
        <v>21</v>
      </c>
      <c r="B25" s="176" t="str">
        <f>Anexo_01!B40</f>
        <v/>
      </c>
      <c r="C25" s="185"/>
      <c r="D25" s="178"/>
      <c r="E25" s="178"/>
      <c r="F25" s="178"/>
      <c r="G25" s="178"/>
      <c r="H25" s="178"/>
      <c r="I25" s="179"/>
      <c r="J25" s="180"/>
      <c r="K25" s="178"/>
      <c r="L25" s="178"/>
      <c r="M25" s="178"/>
      <c r="N25" s="178"/>
      <c r="O25" s="178"/>
      <c r="P25" s="179"/>
      <c r="Q25" s="180"/>
      <c r="R25" s="178"/>
      <c r="S25" s="178"/>
      <c r="T25" s="178"/>
      <c r="U25" s="178"/>
      <c r="V25" s="178"/>
      <c r="W25" s="179"/>
      <c r="X25" s="180"/>
      <c r="Y25" s="178"/>
      <c r="Z25" s="178"/>
      <c r="AA25" s="178"/>
      <c r="AB25" s="178"/>
      <c r="AC25" s="178"/>
      <c r="AD25" s="179"/>
      <c r="AE25" s="181"/>
      <c r="AF25" s="178"/>
      <c r="AG25" s="178"/>
      <c r="AH25" s="178"/>
      <c r="AI25" s="178"/>
      <c r="AJ25" s="178"/>
      <c r="AK25" s="178"/>
      <c r="AL25" s="184">
        <v>0</v>
      </c>
    </row>
    <row r="26" spans="1:38" x14ac:dyDescent="0.25">
      <c r="A26" s="183">
        <v>22</v>
      </c>
      <c r="B26" s="176" t="str">
        <f>Anexo_01!B41</f>
        <v/>
      </c>
      <c r="C26" s="185"/>
      <c r="D26" s="178"/>
      <c r="E26" s="178"/>
      <c r="F26" s="178"/>
      <c r="G26" s="178"/>
      <c r="H26" s="178"/>
      <c r="I26" s="179"/>
      <c r="J26" s="180"/>
      <c r="K26" s="178"/>
      <c r="L26" s="178"/>
      <c r="M26" s="178"/>
      <c r="N26" s="178"/>
      <c r="O26" s="178"/>
      <c r="P26" s="179"/>
      <c r="Q26" s="180"/>
      <c r="R26" s="178"/>
      <c r="S26" s="178"/>
      <c r="T26" s="178"/>
      <c r="U26" s="178"/>
      <c r="V26" s="178"/>
      <c r="W26" s="179"/>
      <c r="X26" s="180"/>
      <c r="Y26" s="178"/>
      <c r="Z26" s="178"/>
      <c r="AA26" s="178"/>
      <c r="AB26" s="178"/>
      <c r="AC26" s="178"/>
      <c r="AD26" s="179"/>
      <c r="AE26" s="181"/>
      <c r="AF26" s="178"/>
      <c r="AG26" s="178"/>
      <c r="AH26" s="178"/>
      <c r="AI26" s="178"/>
      <c r="AJ26" s="178"/>
      <c r="AK26" s="178"/>
      <c r="AL26" s="184">
        <v>0</v>
      </c>
    </row>
    <row r="27" spans="1:38" x14ac:dyDescent="0.25">
      <c r="A27" s="183">
        <v>23</v>
      </c>
      <c r="B27" s="176" t="str">
        <f>Anexo_01!B42</f>
        <v/>
      </c>
      <c r="C27" s="185"/>
      <c r="D27" s="178"/>
      <c r="E27" s="178"/>
      <c r="F27" s="178"/>
      <c r="G27" s="178"/>
      <c r="H27" s="178"/>
      <c r="I27" s="179"/>
      <c r="J27" s="180"/>
      <c r="K27" s="178"/>
      <c r="L27" s="178"/>
      <c r="M27" s="178"/>
      <c r="N27" s="178"/>
      <c r="O27" s="178"/>
      <c r="P27" s="179"/>
      <c r="Q27" s="180"/>
      <c r="R27" s="178"/>
      <c r="S27" s="178"/>
      <c r="T27" s="178"/>
      <c r="U27" s="178"/>
      <c r="V27" s="178"/>
      <c r="W27" s="179"/>
      <c r="X27" s="180"/>
      <c r="Y27" s="178"/>
      <c r="Z27" s="178"/>
      <c r="AA27" s="178"/>
      <c r="AB27" s="178"/>
      <c r="AC27" s="178"/>
      <c r="AD27" s="179"/>
      <c r="AE27" s="181"/>
      <c r="AF27" s="178"/>
      <c r="AG27" s="178"/>
      <c r="AH27" s="178"/>
      <c r="AI27" s="178"/>
      <c r="AJ27" s="178"/>
      <c r="AK27" s="178"/>
      <c r="AL27" s="184">
        <v>0</v>
      </c>
    </row>
    <row r="28" spans="1:38" x14ac:dyDescent="0.25">
      <c r="A28" s="183">
        <v>24</v>
      </c>
      <c r="B28" s="176" t="str">
        <f>Anexo_01!B43</f>
        <v/>
      </c>
      <c r="C28" s="185"/>
      <c r="D28" s="178"/>
      <c r="E28" s="178"/>
      <c r="F28" s="178"/>
      <c r="G28" s="178"/>
      <c r="H28" s="178"/>
      <c r="I28" s="179"/>
      <c r="J28" s="180"/>
      <c r="K28" s="178"/>
      <c r="L28" s="178"/>
      <c r="M28" s="178"/>
      <c r="N28" s="178"/>
      <c r="O28" s="178"/>
      <c r="P28" s="179"/>
      <c r="Q28" s="180"/>
      <c r="R28" s="178"/>
      <c r="S28" s="178"/>
      <c r="T28" s="178"/>
      <c r="U28" s="178"/>
      <c r="V28" s="178"/>
      <c r="W28" s="179"/>
      <c r="X28" s="180"/>
      <c r="Y28" s="178"/>
      <c r="Z28" s="178"/>
      <c r="AA28" s="178"/>
      <c r="AB28" s="178"/>
      <c r="AC28" s="178"/>
      <c r="AD28" s="179"/>
      <c r="AE28" s="181"/>
      <c r="AF28" s="178"/>
      <c r="AG28" s="178"/>
      <c r="AH28" s="178"/>
      <c r="AI28" s="178"/>
      <c r="AJ28" s="178"/>
      <c r="AK28" s="178"/>
      <c r="AL28" s="184">
        <v>0</v>
      </c>
    </row>
    <row r="29" spans="1:38" x14ac:dyDescent="0.25">
      <c r="A29" s="183">
        <v>25</v>
      </c>
      <c r="B29" s="176" t="str">
        <f>Anexo_01!B44</f>
        <v/>
      </c>
      <c r="C29" s="185"/>
      <c r="D29" s="178"/>
      <c r="E29" s="178"/>
      <c r="F29" s="178"/>
      <c r="G29" s="178"/>
      <c r="H29" s="178"/>
      <c r="I29" s="179"/>
      <c r="J29" s="180"/>
      <c r="K29" s="178"/>
      <c r="L29" s="178"/>
      <c r="M29" s="178"/>
      <c r="N29" s="178"/>
      <c r="O29" s="178"/>
      <c r="P29" s="179"/>
      <c r="Q29" s="180"/>
      <c r="R29" s="178"/>
      <c r="S29" s="178"/>
      <c r="T29" s="178"/>
      <c r="U29" s="178"/>
      <c r="V29" s="178"/>
      <c r="W29" s="179"/>
      <c r="X29" s="180"/>
      <c r="Y29" s="178"/>
      <c r="Z29" s="178"/>
      <c r="AA29" s="178"/>
      <c r="AB29" s="178"/>
      <c r="AC29" s="178"/>
      <c r="AD29" s="179"/>
      <c r="AE29" s="181"/>
      <c r="AF29" s="178"/>
      <c r="AG29" s="178"/>
      <c r="AH29" s="178"/>
      <c r="AI29" s="178"/>
      <c r="AJ29" s="178"/>
      <c r="AK29" s="178"/>
      <c r="AL29" s="184">
        <v>0</v>
      </c>
    </row>
    <row r="30" spans="1:38" x14ac:dyDescent="0.25">
      <c r="A30" s="183">
        <v>26</v>
      </c>
      <c r="B30" s="176" t="str">
        <f>Anexo_01!B45</f>
        <v/>
      </c>
      <c r="C30" s="185"/>
      <c r="D30" s="178"/>
      <c r="E30" s="178"/>
      <c r="F30" s="178"/>
      <c r="G30" s="178"/>
      <c r="H30" s="178"/>
      <c r="I30" s="179"/>
      <c r="J30" s="180"/>
      <c r="K30" s="178"/>
      <c r="L30" s="178"/>
      <c r="M30" s="178"/>
      <c r="N30" s="178"/>
      <c r="O30" s="178"/>
      <c r="P30" s="179"/>
      <c r="Q30" s="180"/>
      <c r="R30" s="178"/>
      <c r="S30" s="178"/>
      <c r="T30" s="178"/>
      <c r="U30" s="178"/>
      <c r="V30" s="178"/>
      <c r="W30" s="179"/>
      <c r="X30" s="180"/>
      <c r="Y30" s="178"/>
      <c r="Z30" s="178"/>
      <c r="AA30" s="178"/>
      <c r="AB30" s="178"/>
      <c r="AC30" s="178"/>
      <c r="AD30" s="179"/>
      <c r="AE30" s="181"/>
      <c r="AF30" s="178"/>
      <c r="AG30" s="178"/>
      <c r="AH30" s="178"/>
      <c r="AI30" s="178"/>
      <c r="AJ30" s="178"/>
      <c r="AK30" s="178"/>
      <c r="AL30" s="184">
        <v>0</v>
      </c>
    </row>
    <row r="31" spans="1:38" x14ac:dyDescent="0.25">
      <c r="A31" s="183">
        <v>27</v>
      </c>
      <c r="B31" s="176" t="str">
        <f>Anexo_01!B46</f>
        <v/>
      </c>
      <c r="C31" s="185"/>
      <c r="D31" s="178"/>
      <c r="E31" s="178"/>
      <c r="F31" s="178"/>
      <c r="G31" s="178"/>
      <c r="H31" s="178"/>
      <c r="I31" s="179"/>
      <c r="J31" s="180"/>
      <c r="K31" s="178"/>
      <c r="L31" s="178"/>
      <c r="M31" s="178"/>
      <c r="N31" s="178"/>
      <c r="O31" s="178"/>
      <c r="P31" s="179"/>
      <c r="Q31" s="180"/>
      <c r="R31" s="178"/>
      <c r="S31" s="178"/>
      <c r="T31" s="178"/>
      <c r="U31" s="178"/>
      <c r="V31" s="178"/>
      <c r="W31" s="179"/>
      <c r="X31" s="180"/>
      <c r="Y31" s="178"/>
      <c r="Z31" s="178"/>
      <c r="AA31" s="178"/>
      <c r="AB31" s="178"/>
      <c r="AC31" s="178"/>
      <c r="AD31" s="179"/>
      <c r="AE31" s="181"/>
      <c r="AF31" s="178"/>
      <c r="AG31" s="178"/>
      <c r="AH31" s="178"/>
      <c r="AI31" s="178"/>
      <c r="AJ31" s="178"/>
      <c r="AK31" s="178"/>
      <c r="AL31" s="184">
        <v>0</v>
      </c>
    </row>
    <row r="32" spans="1:38" hidden="1" x14ac:dyDescent="0.25">
      <c r="A32" s="183">
        <v>28</v>
      </c>
      <c r="B32" s="176" t="str">
        <f>Anexo_01!B47</f>
        <v/>
      </c>
      <c r="C32" s="185"/>
      <c r="D32" s="178"/>
      <c r="E32" s="178"/>
      <c r="F32" s="178"/>
      <c r="G32" s="178"/>
      <c r="H32" s="178"/>
      <c r="I32" s="179"/>
      <c r="J32" s="180"/>
      <c r="K32" s="178"/>
      <c r="L32" s="178"/>
      <c r="M32" s="178"/>
      <c r="N32" s="178"/>
      <c r="O32" s="178"/>
      <c r="P32" s="179"/>
      <c r="Q32" s="180"/>
      <c r="R32" s="178"/>
      <c r="S32" s="178"/>
      <c r="T32" s="178"/>
      <c r="U32" s="178"/>
      <c r="V32" s="178"/>
      <c r="W32" s="179"/>
      <c r="X32" s="180"/>
      <c r="Y32" s="178"/>
      <c r="Z32" s="178"/>
      <c r="AA32" s="178"/>
      <c r="AB32" s="178"/>
      <c r="AC32" s="178"/>
      <c r="AD32" s="179"/>
      <c r="AE32" s="181"/>
      <c r="AF32" s="178"/>
      <c r="AG32" s="178"/>
      <c r="AH32" s="178"/>
      <c r="AI32" s="178"/>
      <c r="AJ32" s="178"/>
      <c r="AK32" s="178"/>
      <c r="AL32" s="184">
        <v>0</v>
      </c>
    </row>
    <row r="33" spans="1:38" hidden="1" x14ac:dyDescent="0.25">
      <c r="A33" s="183">
        <v>29</v>
      </c>
      <c r="B33" s="176" t="str">
        <f>Anexo_01!B48</f>
        <v/>
      </c>
      <c r="C33" s="185"/>
      <c r="D33" s="178"/>
      <c r="E33" s="178"/>
      <c r="F33" s="178"/>
      <c r="G33" s="178"/>
      <c r="H33" s="178"/>
      <c r="I33" s="179"/>
      <c r="J33" s="180"/>
      <c r="K33" s="178"/>
      <c r="L33" s="178"/>
      <c r="M33" s="178"/>
      <c r="N33" s="178"/>
      <c r="O33" s="178"/>
      <c r="P33" s="179"/>
      <c r="Q33" s="180"/>
      <c r="R33" s="178"/>
      <c r="S33" s="178"/>
      <c r="T33" s="178"/>
      <c r="U33" s="178"/>
      <c r="V33" s="178"/>
      <c r="W33" s="179"/>
      <c r="X33" s="180"/>
      <c r="Y33" s="178"/>
      <c r="Z33" s="178"/>
      <c r="AA33" s="178"/>
      <c r="AB33" s="178"/>
      <c r="AC33" s="178"/>
      <c r="AD33" s="179"/>
      <c r="AE33" s="181"/>
      <c r="AF33" s="178"/>
      <c r="AG33" s="178"/>
      <c r="AH33" s="178"/>
      <c r="AI33" s="178"/>
      <c r="AJ33" s="178"/>
      <c r="AK33" s="178"/>
      <c r="AL33" s="184">
        <v>0</v>
      </c>
    </row>
    <row r="34" spans="1:38" hidden="1" x14ac:dyDescent="0.25">
      <c r="A34" s="183">
        <v>30</v>
      </c>
      <c r="B34" s="176" t="str">
        <f>Anexo_01!B49</f>
        <v/>
      </c>
      <c r="C34" s="185"/>
      <c r="D34" s="178"/>
      <c r="E34" s="178"/>
      <c r="F34" s="178"/>
      <c r="G34" s="178"/>
      <c r="H34" s="178"/>
      <c r="I34" s="179"/>
      <c r="J34" s="180"/>
      <c r="K34" s="178"/>
      <c r="L34" s="178"/>
      <c r="M34" s="178"/>
      <c r="N34" s="178"/>
      <c r="O34" s="178"/>
      <c r="P34" s="179"/>
      <c r="Q34" s="180"/>
      <c r="R34" s="178"/>
      <c r="S34" s="178"/>
      <c r="T34" s="178"/>
      <c r="U34" s="178"/>
      <c r="V34" s="178"/>
      <c r="W34" s="179"/>
      <c r="X34" s="180"/>
      <c r="Y34" s="178"/>
      <c r="Z34" s="178"/>
      <c r="AA34" s="178"/>
      <c r="AB34" s="178"/>
      <c r="AC34" s="178"/>
      <c r="AD34" s="179"/>
      <c r="AE34" s="181"/>
      <c r="AF34" s="178"/>
      <c r="AG34" s="178"/>
      <c r="AH34" s="178"/>
      <c r="AI34" s="178"/>
      <c r="AJ34" s="178"/>
      <c r="AK34" s="178"/>
      <c r="AL34" s="184">
        <v>0</v>
      </c>
    </row>
    <row r="35" spans="1:38" hidden="1" x14ac:dyDescent="0.25">
      <c r="A35" s="183">
        <v>31</v>
      </c>
      <c r="B35" s="176" t="str">
        <f>Anexo_01!B50</f>
        <v/>
      </c>
      <c r="C35" s="185"/>
      <c r="D35" s="178"/>
      <c r="E35" s="178"/>
      <c r="F35" s="178"/>
      <c r="G35" s="178"/>
      <c r="H35" s="178"/>
      <c r="I35" s="179"/>
      <c r="J35" s="180"/>
      <c r="K35" s="178"/>
      <c r="L35" s="178"/>
      <c r="M35" s="178"/>
      <c r="N35" s="178"/>
      <c r="O35" s="178"/>
      <c r="P35" s="179"/>
      <c r="Q35" s="180"/>
      <c r="R35" s="178"/>
      <c r="S35" s="178"/>
      <c r="T35" s="178"/>
      <c r="U35" s="178"/>
      <c r="V35" s="178"/>
      <c r="W35" s="179"/>
      <c r="X35" s="180"/>
      <c r="Y35" s="178"/>
      <c r="Z35" s="178"/>
      <c r="AA35" s="178"/>
      <c r="AB35" s="178"/>
      <c r="AC35" s="178"/>
      <c r="AD35" s="179"/>
      <c r="AE35" s="181"/>
      <c r="AF35" s="178"/>
      <c r="AG35" s="178"/>
      <c r="AH35" s="178"/>
      <c r="AI35" s="178"/>
      <c r="AJ35" s="178"/>
      <c r="AK35" s="178"/>
      <c r="AL35" s="184">
        <v>0</v>
      </c>
    </row>
    <row r="36" spans="1:38" hidden="1" x14ac:dyDescent="0.25">
      <c r="A36" s="183">
        <v>32</v>
      </c>
      <c r="B36" s="176" t="str">
        <f>Anexo_01!B51</f>
        <v/>
      </c>
      <c r="C36" s="185"/>
      <c r="D36" s="178"/>
      <c r="E36" s="178"/>
      <c r="F36" s="178"/>
      <c r="G36" s="178"/>
      <c r="H36" s="178"/>
      <c r="I36" s="179"/>
      <c r="J36" s="180"/>
      <c r="K36" s="178"/>
      <c r="L36" s="178"/>
      <c r="M36" s="178"/>
      <c r="N36" s="178"/>
      <c r="O36" s="178"/>
      <c r="P36" s="179"/>
      <c r="Q36" s="180"/>
      <c r="R36" s="178"/>
      <c r="S36" s="178"/>
      <c r="T36" s="178"/>
      <c r="U36" s="178"/>
      <c r="V36" s="178"/>
      <c r="W36" s="179"/>
      <c r="X36" s="180"/>
      <c r="Y36" s="178"/>
      <c r="Z36" s="178"/>
      <c r="AA36" s="178"/>
      <c r="AB36" s="178"/>
      <c r="AC36" s="178"/>
      <c r="AD36" s="179"/>
      <c r="AE36" s="181"/>
      <c r="AF36" s="178"/>
      <c r="AG36" s="178"/>
      <c r="AH36" s="178"/>
      <c r="AI36" s="178"/>
      <c r="AJ36" s="178"/>
      <c r="AK36" s="178"/>
      <c r="AL36" s="184">
        <v>0</v>
      </c>
    </row>
    <row r="37" spans="1:38" hidden="1" x14ac:dyDescent="0.25">
      <c r="A37" s="183">
        <v>33</v>
      </c>
      <c r="B37" s="176" t="str">
        <f>Anexo_01!B52</f>
        <v/>
      </c>
      <c r="C37" s="185"/>
      <c r="D37" s="178"/>
      <c r="E37" s="178"/>
      <c r="F37" s="178"/>
      <c r="G37" s="178"/>
      <c r="H37" s="178"/>
      <c r="I37" s="179"/>
      <c r="J37" s="180"/>
      <c r="K37" s="178"/>
      <c r="L37" s="178"/>
      <c r="M37" s="178"/>
      <c r="N37" s="178"/>
      <c r="O37" s="178"/>
      <c r="P37" s="179"/>
      <c r="Q37" s="180"/>
      <c r="R37" s="178"/>
      <c r="S37" s="178"/>
      <c r="T37" s="178"/>
      <c r="U37" s="178"/>
      <c r="V37" s="178"/>
      <c r="W37" s="179"/>
      <c r="X37" s="180"/>
      <c r="Y37" s="178"/>
      <c r="Z37" s="178"/>
      <c r="AA37" s="178"/>
      <c r="AB37" s="178"/>
      <c r="AC37" s="178"/>
      <c r="AD37" s="179"/>
      <c r="AE37" s="181"/>
      <c r="AF37" s="178"/>
      <c r="AG37" s="178"/>
      <c r="AH37" s="178"/>
      <c r="AI37" s="178"/>
      <c r="AJ37" s="178"/>
      <c r="AK37" s="178"/>
      <c r="AL37" s="184">
        <v>0</v>
      </c>
    </row>
    <row r="38" spans="1:38" hidden="1" x14ac:dyDescent="0.25">
      <c r="A38" s="183">
        <v>34</v>
      </c>
      <c r="B38" s="176" t="str">
        <f>Anexo_01!B53</f>
        <v/>
      </c>
      <c r="C38" s="185"/>
      <c r="D38" s="178"/>
      <c r="E38" s="178"/>
      <c r="F38" s="178"/>
      <c r="G38" s="178"/>
      <c r="H38" s="178"/>
      <c r="I38" s="179"/>
      <c r="J38" s="180"/>
      <c r="K38" s="178"/>
      <c r="L38" s="178"/>
      <c r="M38" s="178"/>
      <c r="N38" s="178"/>
      <c r="O38" s="178"/>
      <c r="P38" s="179"/>
      <c r="Q38" s="180"/>
      <c r="R38" s="178"/>
      <c r="S38" s="178"/>
      <c r="T38" s="178"/>
      <c r="U38" s="178"/>
      <c r="V38" s="178"/>
      <c r="W38" s="179"/>
      <c r="X38" s="180"/>
      <c r="Y38" s="178"/>
      <c r="Z38" s="178"/>
      <c r="AA38" s="178"/>
      <c r="AB38" s="178"/>
      <c r="AC38" s="178"/>
      <c r="AD38" s="179"/>
      <c r="AE38" s="181"/>
      <c r="AF38" s="178"/>
      <c r="AG38" s="178"/>
      <c r="AH38" s="178"/>
      <c r="AI38" s="178"/>
      <c r="AJ38" s="178"/>
      <c r="AK38" s="178"/>
      <c r="AL38" s="184">
        <v>0</v>
      </c>
    </row>
    <row r="39" spans="1:38" hidden="1" x14ac:dyDescent="0.25">
      <c r="A39" s="183">
        <v>35</v>
      </c>
      <c r="B39" s="176" t="str">
        <f>Anexo_01!B54</f>
        <v/>
      </c>
      <c r="C39" s="185"/>
      <c r="D39" s="178"/>
      <c r="E39" s="178"/>
      <c r="F39" s="178"/>
      <c r="G39" s="178"/>
      <c r="H39" s="178"/>
      <c r="I39" s="179"/>
      <c r="J39" s="180"/>
      <c r="K39" s="178"/>
      <c r="L39" s="178"/>
      <c r="M39" s="178"/>
      <c r="N39" s="178"/>
      <c r="O39" s="178"/>
      <c r="P39" s="179"/>
      <c r="Q39" s="180"/>
      <c r="R39" s="178"/>
      <c r="S39" s="178"/>
      <c r="T39" s="178"/>
      <c r="U39" s="178"/>
      <c r="V39" s="178"/>
      <c r="W39" s="179"/>
      <c r="X39" s="180"/>
      <c r="Y39" s="178"/>
      <c r="Z39" s="178"/>
      <c r="AA39" s="178"/>
      <c r="AB39" s="178"/>
      <c r="AC39" s="178"/>
      <c r="AD39" s="179"/>
      <c r="AE39" s="181"/>
      <c r="AF39" s="178"/>
      <c r="AG39" s="178"/>
      <c r="AH39" s="178"/>
      <c r="AI39" s="178"/>
      <c r="AJ39" s="178"/>
      <c r="AK39" s="178"/>
      <c r="AL39" s="184">
        <v>0</v>
      </c>
    </row>
    <row r="40" spans="1:38" hidden="1" x14ac:dyDescent="0.25">
      <c r="A40" s="183">
        <v>36</v>
      </c>
      <c r="B40" s="176" t="str">
        <f>Anexo_01!B55</f>
        <v/>
      </c>
      <c r="C40" s="185"/>
      <c r="D40" s="178"/>
      <c r="E40" s="178"/>
      <c r="F40" s="178"/>
      <c r="G40" s="178"/>
      <c r="H40" s="178"/>
      <c r="I40" s="179"/>
      <c r="J40" s="180"/>
      <c r="K40" s="178"/>
      <c r="L40" s="178"/>
      <c r="M40" s="178"/>
      <c r="N40" s="178"/>
      <c r="O40" s="178"/>
      <c r="P40" s="179"/>
      <c r="Q40" s="180"/>
      <c r="R40" s="178"/>
      <c r="S40" s="178"/>
      <c r="T40" s="178"/>
      <c r="U40" s="178"/>
      <c r="V40" s="178"/>
      <c r="W40" s="179"/>
      <c r="X40" s="180"/>
      <c r="Y40" s="178"/>
      <c r="Z40" s="178"/>
      <c r="AA40" s="178"/>
      <c r="AB40" s="178"/>
      <c r="AC40" s="178"/>
      <c r="AD40" s="179"/>
      <c r="AE40" s="181"/>
      <c r="AF40" s="178"/>
      <c r="AG40" s="178"/>
      <c r="AH40" s="178"/>
      <c r="AI40" s="178"/>
      <c r="AJ40" s="178"/>
      <c r="AK40" s="178"/>
      <c r="AL40" s="184">
        <v>0</v>
      </c>
    </row>
    <row r="41" spans="1:38" hidden="1" x14ac:dyDescent="0.25">
      <c r="A41" s="183">
        <v>37</v>
      </c>
      <c r="B41" s="176" t="str">
        <f>Anexo_01!B56</f>
        <v/>
      </c>
      <c r="C41" s="185"/>
      <c r="D41" s="178"/>
      <c r="E41" s="178"/>
      <c r="F41" s="178"/>
      <c r="G41" s="178"/>
      <c r="H41" s="178"/>
      <c r="I41" s="179"/>
      <c r="J41" s="180"/>
      <c r="K41" s="178"/>
      <c r="L41" s="178"/>
      <c r="M41" s="178"/>
      <c r="N41" s="178"/>
      <c r="O41" s="178"/>
      <c r="P41" s="179"/>
      <c r="Q41" s="180"/>
      <c r="R41" s="178"/>
      <c r="S41" s="178"/>
      <c r="T41" s="178"/>
      <c r="U41" s="178"/>
      <c r="V41" s="178"/>
      <c r="W41" s="179"/>
      <c r="X41" s="180"/>
      <c r="Y41" s="178"/>
      <c r="Z41" s="178"/>
      <c r="AA41" s="178"/>
      <c r="AB41" s="178"/>
      <c r="AC41" s="178"/>
      <c r="AD41" s="179"/>
      <c r="AE41" s="181"/>
      <c r="AF41" s="178"/>
      <c r="AG41" s="178"/>
      <c r="AH41" s="178"/>
      <c r="AI41" s="178"/>
      <c r="AJ41" s="178"/>
      <c r="AK41" s="178"/>
      <c r="AL41" s="184">
        <v>0</v>
      </c>
    </row>
    <row r="42" spans="1:38" hidden="1" x14ac:dyDescent="0.25">
      <c r="A42" s="183">
        <v>38</v>
      </c>
      <c r="B42" s="176" t="str">
        <f>Anexo_01!B57</f>
        <v/>
      </c>
      <c r="C42" s="185"/>
      <c r="D42" s="178"/>
      <c r="E42" s="178"/>
      <c r="F42" s="178"/>
      <c r="G42" s="178"/>
      <c r="H42" s="178"/>
      <c r="I42" s="179"/>
      <c r="J42" s="180"/>
      <c r="K42" s="178"/>
      <c r="L42" s="178"/>
      <c r="M42" s="178"/>
      <c r="N42" s="178"/>
      <c r="O42" s="178"/>
      <c r="P42" s="179"/>
      <c r="Q42" s="180"/>
      <c r="R42" s="178"/>
      <c r="S42" s="178"/>
      <c r="T42" s="178"/>
      <c r="U42" s="178"/>
      <c r="V42" s="178"/>
      <c r="W42" s="179"/>
      <c r="X42" s="180"/>
      <c r="Y42" s="178"/>
      <c r="Z42" s="178"/>
      <c r="AA42" s="178"/>
      <c r="AB42" s="178"/>
      <c r="AC42" s="178"/>
      <c r="AD42" s="179"/>
      <c r="AE42" s="181"/>
      <c r="AF42" s="178"/>
      <c r="AG42" s="178"/>
      <c r="AH42" s="178"/>
      <c r="AI42" s="178"/>
      <c r="AJ42" s="178"/>
      <c r="AK42" s="178"/>
      <c r="AL42" s="184">
        <v>0</v>
      </c>
    </row>
    <row r="43" spans="1:38" hidden="1" x14ac:dyDescent="0.25">
      <c r="A43" s="183">
        <v>39</v>
      </c>
      <c r="B43" s="176" t="str">
        <f>Anexo_01!B58</f>
        <v/>
      </c>
      <c r="C43" s="185"/>
      <c r="D43" s="178"/>
      <c r="E43" s="178"/>
      <c r="F43" s="178"/>
      <c r="G43" s="178"/>
      <c r="H43" s="178"/>
      <c r="I43" s="179"/>
      <c r="J43" s="180"/>
      <c r="K43" s="178"/>
      <c r="L43" s="178"/>
      <c r="M43" s="178"/>
      <c r="N43" s="178"/>
      <c r="O43" s="178"/>
      <c r="P43" s="179"/>
      <c r="Q43" s="180"/>
      <c r="R43" s="178"/>
      <c r="S43" s="178"/>
      <c r="T43" s="178"/>
      <c r="U43" s="178"/>
      <c r="V43" s="178"/>
      <c r="W43" s="179"/>
      <c r="X43" s="180"/>
      <c r="Y43" s="178"/>
      <c r="Z43" s="178"/>
      <c r="AA43" s="178"/>
      <c r="AB43" s="178"/>
      <c r="AC43" s="178"/>
      <c r="AD43" s="179"/>
      <c r="AE43" s="181"/>
      <c r="AF43" s="178"/>
      <c r="AG43" s="178"/>
      <c r="AH43" s="178"/>
      <c r="AI43" s="178"/>
      <c r="AJ43" s="178"/>
      <c r="AK43" s="178"/>
      <c r="AL43" s="184">
        <v>0</v>
      </c>
    </row>
    <row r="44" spans="1:38" hidden="1" x14ac:dyDescent="0.25">
      <c r="A44" s="183">
        <v>40</v>
      </c>
      <c r="B44" s="176" t="str">
        <f>Anexo_01!B59</f>
        <v/>
      </c>
      <c r="C44" s="185"/>
      <c r="D44" s="178"/>
      <c r="E44" s="178"/>
      <c r="F44" s="178"/>
      <c r="G44" s="178"/>
      <c r="H44" s="178"/>
      <c r="I44" s="179"/>
      <c r="J44" s="180"/>
      <c r="K44" s="178"/>
      <c r="L44" s="178"/>
      <c r="M44" s="178"/>
      <c r="N44" s="178"/>
      <c r="O44" s="178"/>
      <c r="P44" s="179"/>
      <c r="Q44" s="180"/>
      <c r="R44" s="178"/>
      <c r="S44" s="178"/>
      <c r="T44" s="178"/>
      <c r="U44" s="178"/>
      <c r="V44" s="178"/>
      <c r="W44" s="179"/>
      <c r="X44" s="180"/>
      <c r="Y44" s="178"/>
      <c r="Z44" s="178"/>
      <c r="AA44" s="178"/>
      <c r="AB44" s="178"/>
      <c r="AC44" s="178"/>
      <c r="AD44" s="179"/>
      <c r="AE44" s="181"/>
      <c r="AF44" s="178"/>
      <c r="AG44" s="178"/>
      <c r="AH44" s="178"/>
      <c r="AI44" s="178"/>
      <c r="AJ44" s="178"/>
      <c r="AK44" s="178"/>
      <c r="AL44" s="184">
        <v>0</v>
      </c>
    </row>
    <row r="45" spans="1:38" hidden="1" x14ac:dyDescent="0.25">
      <c r="A45" s="183">
        <v>41</v>
      </c>
      <c r="B45" s="176" t="str">
        <f>Anexo_01!B60</f>
        <v/>
      </c>
      <c r="C45" s="185"/>
      <c r="D45" s="178"/>
      <c r="E45" s="178"/>
      <c r="F45" s="178"/>
      <c r="G45" s="178"/>
      <c r="H45" s="178"/>
      <c r="I45" s="179"/>
      <c r="J45" s="180"/>
      <c r="K45" s="178"/>
      <c r="L45" s="178"/>
      <c r="M45" s="178"/>
      <c r="N45" s="178"/>
      <c r="O45" s="178"/>
      <c r="P45" s="179"/>
      <c r="Q45" s="180"/>
      <c r="R45" s="178"/>
      <c r="S45" s="178"/>
      <c r="T45" s="178"/>
      <c r="U45" s="178"/>
      <c r="V45" s="178"/>
      <c r="W45" s="179"/>
      <c r="X45" s="180"/>
      <c r="Y45" s="178"/>
      <c r="Z45" s="178"/>
      <c r="AA45" s="178"/>
      <c r="AB45" s="178"/>
      <c r="AC45" s="178"/>
      <c r="AD45" s="179"/>
      <c r="AE45" s="181"/>
      <c r="AF45" s="178"/>
      <c r="AG45" s="178"/>
      <c r="AH45" s="178"/>
      <c r="AI45" s="178"/>
      <c r="AJ45" s="178"/>
      <c r="AK45" s="178"/>
      <c r="AL45" s="184">
        <v>0</v>
      </c>
    </row>
    <row r="46" spans="1:38" hidden="1" x14ac:dyDescent="0.25">
      <c r="A46" s="183">
        <v>42</v>
      </c>
      <c r="B46" s="176" t="str">
        <f>Anexo_01!B61</f>
        <v/>
      </c>
      <c r="C46" s="185"/>
      <c r="D46" s="178"/>
      <c r="E46" s="178"/>
      <c r="F46" s="178"/>
      <c r="G46" s="178"/>
      <c r="H46" s="178"/>
      <c r="I46" s="179"/>
      <c r="J46" s="180"/>
      <c r="K46" s="178"/>
      <c r="L46" s="178"/>
      <c r="M46" s="178"/>
      <c r="N46" s="178"/>
      <c r="O46" s="178"/>
      <c r="P46" s="179"/>
      <c r="Q46" s="180"/>
      <c r="R46" s="178"/>
      <c r="S46" s="178"/>
      <c r="T46" s="178"/>
      <c r="U46" s="178"/>
      <c r="V46" s="178"/>
      <c r="W46" s="179"/>
      <c r="X46" s="180"/>
      <c r="Y46" s="178"/>
      <c r="Z46" s="178"/>
      <c r="AA46" s="178"/>
      <c r="AB46" s="178"/>
      <c r="AC46" s="178"/>
      <c r="AD46" s="179"/>
      <c r="AE46" s="181"/>
      <c r="AF46" s="178"/>
      <c r="AG46" s="178"/>
      <c r="AH46" s="178"/>
      <c r="AI46" s="178"/>
      <c r="AJ46" s="178"/>
      <c r="AK46" s="178"/>
      <c r="AL46" s="184">
        <v>0</v>
      </c>
    </row>
    <row r="47" spans="1:38" hidden="1" x14ac:dyDescent="0.25">
      <c r="A47" s="183">
        <v>43</v>
      </c>
      <c r="B47" s="176" t="str">
        <f>Anexo_01!B62</f>
        <v/>
      </c>
      <c r="C47" s="185"/>
      <c r="D47" s="178"/>
      <c r="E47" s="178"/>
      <c r="F47" s="178"/>
      <c r="G47" s="178"/>
      <c r="H47" s="178"/>
      <c r="I47" s="179"/>
      <c r="J47" s="180"/>
      <c r="K47" s="178"/>
      <c r="L47" s="178"/>
      <c r="M47" s="178"/>
      <c r="N47" s="178"/>
      <c r="O47" s="178"/>
      <c r="P47" s="179"/>
      <c r="Q47" s="180"/>
      <c r="R47" s="178"/>
      <c r="S47" s="178"/>
      <c r="T47" s="178"/>
      <c r="U47" s="178"/>
      <c r="V47" s="178"/>
      <c r="W47" s="179"/>
      <c r="X47" s="180"/>
      <c r="Y47" s="178"/>
      <c r="Z47" s="178"/>
      <c r="AA47" s="178"/>
      <c r="AB47" s="178"/>
      <c r="AC47" s="178"/>
      <c r="AD47" s="179"/>
      <c r="AE47" s="181"/>
      <c r="AF47" s="178"/>
      <c r="AG47" s="178"/>
      <c r="AH47" s="178"/>
      <c r="AI47" s="178"/>
      <c r="AJ47" s="178"/>
      <c r="AK47" s="178"/>
      <c r="AL47" s="184">
        <v>0</v>
      </c>
    </row>
    <row r="48" spans="1:38" hidden="1" x14ac:dyDescent="0.25">
      <c r="A48" s="183">
        <v>44</v>
      </c>
      <c r="B48" s="176" t="str">
        <f>Anexo_01!B63</f>
        <v/>
      </c>
      <c r="C48" s="185"/>
      <c r="D48" s="178"/>
      <c r="E48" s="178"/>
      <c r="F48" s="178"/>
      <c r="G48" s="178"/>
      <c r="H48" s="178"/>
      <c r="I48" s="179"/>
      <c r="J48" s="180"/>
      <c r="K48" s="178"/>
      <c r="L48" s="178"/>
      <c r="M48" s="178"/>
      <c r="N48" s="178"/>
      <c r="O48" s="178"/>
      <c r="P48" s="179"/>
      <c r="Q48" s="180"/>
      <c r="R48" s="178"/>
      <c r="S48" s="178"/>
      <c r="T48" s="178"/>
      <c r="U48" s="178"/>
      <c r="V48" s="178"/>
      <c r="W48" s="179"/>
      <c r="X48" s="180"/>
      <c r="Y48" s="178"/>
      <c r="Z48" s="178"/>
      <c r="AA48" s="178"/>
      <c r="AB48" s="178"/>
      <c r="AC48" s="178"/>
      <c r="AD48" s="179"/>
      <c r="AE48" s="181"/>
      <c r="AF48" s="178"/>
      <c r="AG48" s="178"/>
      <c r="AH48" s="178"/>
      <c r="AI48" s="178"/>
      <c r="AJ48" s="178"/>
      <c r="AK48" s="178"/>
      <c r="AL48" s="184">
        <v>0</v>
      </c>
    </row>
    <row r="49" spans="1:38" hidden="1" x14ac:dyDescent="0.25">
      <c r="A49" s="183">
        <v>45</v>
      </c>
      <c r="B49" s="176" t="str">
        <f>Anexo_01!B64</f>
        <v/>
      </c>
      <c r="C49" s="185"/>
      <c r="D49" s="178"/>
      <c r="E49" s="178"/>
      <c r="F49" s="178"/>
      <c r="G49" s="178"/>
      <c r="H49" s="178"/>
      <c r="I49" s="179"/>
      <c r="J49" s="180"/>
      <c r="K49" s="178"/>
      <c r="L49" s="178"/>
      <c r="M49" s="178"/>
      <c r="N49" s="178"/>
      <c r="O49" s="178"/>
      <c r="P49" s="179"/>
      <c r="Q49" s="180"/>
      <c r="R49" s="178"/>
      <c r="S49" s="178"/>
      <c r="T49" s="178"/>
      <c r="U49" s="178"/>
      <c r="V49" s="178"/>
      <c r="W49" s="179"/>
      <c r="X49" s="180"/>
      <c r="Y49" s="178"/>
      <c r="Z49" s="178"/>
      <c r="AA49" s="178"/>
      <c r="AB49" s="178"/>
      <c r="AC49" s="178"/>
      <c r="AD49" s="179"/>
      <c r="AE49" s="181"/>
      <c r="AF49" s="178"/>
      <c r="AG49" s="178"/>
      <c r="AH49" s="178"/>
      <c r="AI49" s="178"/>
      <c r="AJ49" s="178"/>
      <c r="AK49" s="178"/>
      <c r="AL49" s="184">
        <v>0</v>
      </c>
    </row>
    <row r="50" spans="1:38" hidden="1" x14ac:dyDescent="0.25">
      <c r="A50" s="183">
        <v>46</v>
      </c>
      <c r="B50" s="176" t="str">
        <f>Anexo_01!B65</f>
        <v/>
      </c>
      <c r="C50" s="185"/>
      <c r="D50" s="178"/>
      <c r="E50" s="178"/>
      <c r="F50" s="178"/>
      <c r="G50" s="178"/>
      <c r="H50" s="178"/>
      <c r="I50" s="179"/>
      <c r="J50" s="180"/>
      <c r="K50" s="178"/>
      <c r="L50" s="178"/>
      <c r="M50" s="178"/>
      <c r="N50" s="178"/>
      <c r="O50" s="178"/>
      <c r="P50" s="179"/>
      <c r="Q50" s="180"/>
      <c r="R50" s="178"/>
      <c r="S50" s="178"/>
      <c r="T50" s="178"/>
      <c r="U50" s="178"/>
      <c r="V50" s="178"/>
      <c r="W50" s="179"/>
      <c r="X50" s="180"/>
      <c r="Y50" s="178"/>
      <c r="Z50" s="178"/>
      <c r="AA50" s="178"/>
      <c r="AB50" s="178"/>
      <c r="AC50" s="178"/>
      <c r="AD50" s="179"/>
      <c r="AE50" s="181"/>
      <c r="AF50" s="178"/>
      <c r="AG50" s="178"/>
      <c r="AH50" s="178"/>
      <c r="AI50" s="178"/>
      <c r="AJ50" s="178"/>
      <c r="AK50" s="178"/>
      <c r="AL50" s="184">
        <v>0</v>
      </c>
    </row>
    <row r="51" spans="1:38" hidden="1" x14ac:dyDescent="0.25">
      <c r="A51" s="183">
        <v>47</v>
      </c>
      <c r="B51" s="176" t="str">
        <f>Anexo_01!B66</f>
        <v/>
      </c>
      <c r="C51" s="185"/>
      <c r="D51" s="178"/>
      <c r="E51" s="178"/>
      <c r="F51" s="178"/>
      <c r="G51" s="178"/>
      <c r="H51" s="178"/>
      <c r="I51" s="179"/>
      <c r="J51" s="180"/>
      <c r="K51" s="178"/>
      <c r="L51" s="178"/>
      <c r="M51" s="178"/>
      <c r="N51" s="178"/>
      <c r="O51" s="178"/>
      <c r="P51" s="179"/>
      <c r="Q51" s="180"/>
      <c r="R51" s="178"/>
      <c r="S51" s="178"/>
      <c r="T51" s="178"/>
      <c r="U51" s="178"/>
      <c r="V51" s="178"/>
      <c r="W51" s="179"/>
      <c r="X51" s="180"/>
      <c r="Y51" s="178"/>
      <c r="Z51" s="178"/>
      <c r="AA51" s="178"/>
      <c r="AB51" s="178"/>
      <c r="AC51" s="178"/>
      <c r="AD51" s="179"/>
      <c r="AE51" s="181"/>
      <c r="AF51" s="178"/>
      <c r="AG51" s="178"/>
      <c r="AH51" s="178"/>
      <c r="AI51" s="178"/>
      <c r="AJ51" s="178"/>
      <c r="AK51" s="178"/>
      <c r="AL51" s="184">
        <v>0</v>
      </c>
    </row>
    <row r="52" spans="1:38" hidden="1" x14ac:dyDescent="0.25">
      <c r="A52" s="183">
        <v>48</v>
      </c>
      <c r="B52" s="176" t="str">
        <f>Anexo_01!B67</f>
        <v/>
      </c>
      <c r="C52" s="185"/>
      <c r="D52" s="178"/>
      <c r="E52" s="178"/>
      <c r="F52" s="178"/>
      <c r="G52" s="178"/>
      <c r="H52" s="178"/>
      <c r="I52" s="179"/>
      <c r="J52" s="180"/>
      <c r="K52" s="178"/>
      <c r="L52" s="178"/>
      <c r="M52" s="178"/>
      <c r="N52" s="178"/>
      <c r="O52" s="178"/>
      <c r="P52" s="179"/>
      <c r="Q52" s="180"/>
      <c r="R52" s="178"/>
      <c r="S52" s="178"/>
      <c r="T52" s="178"/>
      <c r="U52" s="178"/>
      <c r="V52" s="178"/>
      <c r="W52" s="179"/>
      <c r="X52" s="180"/>
      <c r="Y52" s="178"/>
      <c r="Z52" s="178"/>
      <c r="AA52" s="178"/>
      <c r="AB52" s="178"/>
      <c r="AC52" s="178"/>
      <c r="AD52" s="179"/>
      <c r="AE52" s="181"/>
      <c r="AF52" s="178"/>
      <c r="AG52" s="178"/>
      <c r="AH52" s="178"/>
      <c r="AI52" s="178"/>
      <c r="AJ52" s="178"/>
      <c r="AK52" s="178"/>
      <c r="AL52" s="184">
        <v>0</v>
      </c>
    </row>
    <row r="53" spans="1:38" hidden="1" x14ac:dyDescent="0.25">
      <c r="A53" s="183">
        <v>49</v>
      </c>
      <c r="B53" s="176" t="str">
        <f>Anexo_01!B68</f>
        <v/>
      </c>
      <c r="C53" s="185"/>
      <c r="D53" s="178"/>
      <c r="E53" s="178"/>
      <c r="F53" s="178"/>
      <c r="G53" s="178"/>
      <c r="H53" s="178"/>
      <c r="I53" s="179"/>
      <c r="J53" s="180"/>
      <c r="K53" s="178"/>
      <c r="L53" s="178"/>
      <c r="M53" s="178"/>
      <c r="N53" s="178"/>
      <c r="O53" s="178"/>
      <c r="P53" s="179"/>
      <c r="Q53" s="180"/>
      <c r="R53" s="178"/>
      <c r="S53" s="178"/>
      <c r="T53" s="178"/>
      <c r="U53" s="178"/>
      <c r="V53" s="178"/>
      <c r="W53" s="179"/>
      <c r="X53" s="180"/>
      <c r="Y53" s="178"/>
      <c r="Z53" s="178"/>
      <c r="AA53" s="178"/>
      <c r="AB53" s="178"/>
      <c r="AC53" s="178"/>
      <c r="AD53" s="179"/>
      <c r="AE53" s="181"/>
      <c r="AF53" s="178"/>
      <c r="AG53" s="178"/>
      <c r="AH53" s="178"/>
      <c r="AI53" s="178"/>
      <c r="AJ53" s="178"/>
      <c r="AK53" s="178"/>
      <c r="AL53" s="184">
        <v>0</v>
      </c>
    </row>
    <row r="54" spans="1:38" hidden="1" x14ac:dyDescent="0.25">
      <c r="A54" s="183">
        <v>50</v>
      </c>
      <c r="B54" s="176" t="str">
        <f>Anexo_01!B69</f>
        <v/>
      </c>
      <c r="C54" s="185"/>
      <c r="D54" s="178"/>
      <c r="E54" s="178"/>
      <c r="F54" s="178"/>
      <c r="G54" s="178"/>
      <c r="H54" s="178"/>
      <c r="I54" s="179"/>
      <c r="J54" s="180"/>
      <c r="K54" s="178"/>
      <c r="L54" s="178"/>
      <c r="M54" s="178"/>
      <c r="N54" s="178"/>
      <c r="O54" s="178"/>
      <c r="P54" s="179"/>
      <c r="Q54" s="180"/>
      <c r="R54" s="178"/>
      <c r="S54" s="178"/>
      <c r="T54" s="178"/>
      <c r="U54" s="178"/>
      <c r="V54" s="178"/>
      <c r="W54" s="179"/>
      <c r="X54" s="180"/>
      <c r="Y54" s="178"/>
      <c r="Z54" s="178"/>
      <c r="AA54" s="178"/>
      <c r="AB54" s="178"/>
      <c r="AC54" s="178"/>
      <c r="AD54" s="179"/>
      <c r="AE54" s="181"/>
      <c r="AF54" s="178"/>
      <c r="AG54" s="178"/>
      <c r="AH54" s="178"/>
      <c r="AI54" s="178"/>
      <c r="AJ54" s="178"/>
      <c r="AK54" s="178"/>
      <c r="AL54" s="184">
        <v>0</v>
      </c>
    </row>
    <row r="55" spans="1:38" hidden="1" x14ac:dyDescent="0.25">
      <c r="A55" s="183">
        <v>51</v>
      </c>
      <c r="B55" s="176" t="str">
        <f>Anexo_01!B70</f>
        <v/>
      </c>
      <c r="C55" s="185"/>
      <c r="D55" s="178"/>
      <c r="E55" s="178"/>
      <c r="F55" s="178"/>
      <c r="G55" s="178"/>
      <c r="H55" s="178"/>
      <c r="I55" s="179"/>
      <c r="J55" s="180"/>
      <c r="K55" s="178"/>
      <c r="L55" s="178"/>
      <c r="M55" s="178"/>
      <c r="N55" s="178"/>
      <c r="O55" s="178"/>
      <c r="P55" s="179"/>
      <c r="Q55" s="180"/>
      <c r="R55" s="178"/>
      <c r="S55" s="178"/>
      <c r="T55" s="178"/>
      <c r="U55" s="178"/>
      <c r="V55" s="178"/>
      <c r="W55" s="179"/>
      <c r="X55" s="180"/>
      <c r="Y55" s="178"/>
      <c r="Z55" s="178"/>
      <c r="AA55" s="178"/>
      <c r="AB55" s="178"/>
      <c r="AC55" s="178"/>
      <c r="AD55" s="179"/>
      <c r="AE55" s="181"/>
      <c r="AF55" s="178"/>
      <c r="AG55" s="178"/>
      <c r="AH55" s="178"/>
      <c r="AI55" s="178"/>
      <c r="AJ55" s="178"/>
      <c r="AK55" s="178"/>
      <c r="AL55" s="184">
        <v>0</v>
      </c>
    </row>
    <row r="56" spans="1:38" hidden="1" x14ac:dyDescent="0.25">
      <c r="A56" s="183">
        <v>52</v>
      </c>
      <c r="B56" s="176" t="str">
        <f>Anexo_01!B71</f>
        <v/>
      </c>
      <c r="C56" s="185"/>
      <c r="D56" s="178"/>
      <c r="E56" s="178"/>
      <c r="F56" s="178"/>
      <c r="G56" s="178"/>
      <c r="H56" s="178"/>
      <c r="I56" s="179"/>
      <c r="J56" s="180"/>
      <c r="K56" s="178"/>
      <c r="L56" s="178"/>
      <c r="M56" s="178"/>
      <c r="N56" s="178"/>
      <c r="O56" s="178"/>
      <c r="P56" s="179"/>
      <c r="Q56" s="180"/>
      <c r="R56" s="178"/>
      <c r="S56" s="178"/>
      <c r="T56" s="178"/>
      <c r="U56" s="178"/>
      <c r="V56" s="178"/>
      <c r="W56" s="179"/>
      <c r="X56" s="180"/>
      <c r="Y56" s="178"/>
      <c r="Z56" s="178"/>
      <c r="AA56" s="178"/>
      <c r="AB56" s="178"/>
      <c r="AC56" s="178"/>
      <c r="AD56" s="179"/>
      <c r="AE56" s="181"/>
      <c r="AF56" s="178"/>
      <c r="AG56" s="178"/>
      <c r="AH56" s="178"/>
      <c r="AI56" s="178"/>
      <c r="AJ56" s="178"/>
      <c r="AK56" s="178"/>
      <c r="AL56" s="184">
        <v>0</v>
      </c>
    </row>
    <row r="57" spans="1:38" hidden="1" x14ac:dyDescent="0.25">
      <c r="A57" s="183">
        <v>53</v>
      </c>
      <c r="B57" s="176" t="str">
        <f>Anexo_01!B72</f>
        <v/>
      </c>
      <c r="C57" s="185"/>
      <c r="D57" s="178"/>
      <c r="E57" s="178"/>
      <c r="F57" s="178"/>
      <c r="G57" s="178"/>
      <c r="H57" s="178"/>
      <c r="I57" s="179"/>
      <c r="J57" s="180"/>
      <c r="K57" s="178"/>
      <c r="L57" s="178"/>
      <c r="M57" s="178"/>
      <c r="N57" s="178"/>
      <c r="O57" s="178"/>
      <c r="P57" s="179"/>
      <c r="Q57" s="180"/>
      <c r="R57" s="178"/>
      <c r="S57" s="178"/>
      <c r="T57" s="178"/>
      <c r="U57" s="178"/>
      <c r="V57" s="178"/>
      <c r="W57" s="179"/>
      <c r="X57" s="180"/>
      <c r="Y57" s="178"/>
      <c r="Z57" s="178"/>
      <c r="AA57" s="178"/>
      <c r="AB57" s="178"/>
      <c r="AC57" s="178"/>
      <c r="AD57" s="179"/>
      <c r="AE57" s="181"/>
      <c r="AF57" s="178"/>
      <c r="AG57" s="178"/>
      <c r="AH57" s="178"/>
      <c r="AI57" s="178"/>
      <c r="AJ57" s="178"/>
      <c r="AK57" s="178"/>
      <c r="AL57" s="184">
        <v>0</v>
      </c>
    </row>
    <row r="58" spans="1:38" hidden="1" x14ac:dyDescent="0.25">
      <c r="A58" s="183">
        <v>54</v>
      </c>
      <c r="B58" s="176" t="str">
        <f>Anexo_01!B73</f>
        <v/>
      </c>
      <c r="C58" s="185"/>
      <c r="D58" s="178"/>
      <c r="E58" s="178"/>
      <c r="F58" s="178"/>
      <c r="G58" s="178"/>
      <c r="H58" s="178"/>
      <c r="I58" s="179"/>
      <c r="J58" s="180"/>
      <c r="K58" s="178"/>
      <c r="L58" s="178"/>
      <c r="M58" s="178"/>
      <c r="N58" s="178"/>
      <c r="O58" s="178"/>
      <c r="P58" s="179"/>
      <c r="Q58" s="180"/>
      <c r="R58" s="178"/>
      <c r="S58" s="178"/>
      <c r="T58" s="178"/>
      <c r="U58" s="178"/>
      <c r="V58" s="178"/>
      <c r="W58" s="179"/>
      <c r="X58" s="180"/>
      <c r="Y58" s="178"/>
      <c r="Z58" s="178"/>
      <c r="AA58" s="178"/>
      <c r="AB58" s="178"/>
      <c r="AC58" s="178"/>
      <c r="AD58" s="179"/>
      <c r="AE58" s="181"/>
      <c r="AF58" s="178"/>
      <c r="AG58" s="178"/>
      <c r="AH58" s="178"/>
      <c r="AI58" s="178"/>
      <c r="AJ58" s="178"/>
      <c r="AK58" s="178"/>
      <c r="AL58" s="184">
        <v>0</v>
      </c>
    </row>
    <row r="59" spans="1:38" hidden="1" x14ac:dyDescent="0.25">
      <c r="A59" s="183">
        <v>55</v>
      </c>
      <c r="B59" s="176" t="str">
        <f>Anexo_01!B74</f>
        <v/>
      </c>
      <c r="C59" s="185"/>
      <c r="D59" s="178"/>
      <c r="E59" s="178"/>
      <c r="F59" s="178"/>
      <c r="G59" s="178"/>
      <c r="H59" s="178"/>
      <c r="I59" s="179"/>
      <c r="J59" s="180"/>
      <c r="K59" s="178"/>
      <c r="L59" s="178"/>
      <c r="M59" s="178"/>
      <c r="N59" s="178"/>
      <c r="O59" s="178"/>
      <c r="P59" s="179"/>
      <c r="Q59" s="180"/>
      <c r="R59" s="178"/>
      <c r="S59" s="178"/>
      <c r="T59" s="178"/>
      <c r="U59" s="178"/>
      <c r="V59" s="178"/>
      <c r="W59" s="179"/>
      <c r="X59" s="180"/>
      <c r="Y59" s="178"/>
      <c r="Z59" s="178"/>
      <c r="AA59" s="178"/>
      <c r="AB59" s="178"/>
      <c r="AC59" s="178"/>
      <c r="AD59" s="179"/>
      <c r="AE59" s="181"/>
      <c r="AF59" s="178"/>
      <c r="AG59" s="178"/>
      <c r="AH59" s="178"/>
      <c r="AI59" s="178"/>
      <c r="AJ59" s="178"/>
      <c r="AK59" s="178"/>
      <c r="AL59" s="184">
        <v>0</v>
      </c>
    </row>
    <row r="60" spans="1:38" hidden="1" x14ac:dyDescent="0.25">
      <c r="A60" s="183">
        <v>56</v>
      </c>
      <c r="B60" s="176" t="str">
        <f>Anexo_01!B75</f>
        <v/>
      </c>
      <c r="C60" s="185"/>
      <c r="D60" s="178"/>
      <c r="E60" s="178"/>
      <c r="F60" s="178"/>
      <c r="G60" s="178"/>
      <c r="H60" s="178"/>
      <c r="I60" s="179"/>
      <c r="J60" s="180"/>
      <c r="K60" s="178"/>
      <c r="L60" s="178"/>
      <c r="M60" s="178"/>
      <c r="N60" s="178"/>
      <c r="O60" s="178"/>
      <c r="P60" s="179"/>
      <c r="Q60" s="180"/>
      <c r="R60" s="178"/>
      <c r="S60" s="178"/>
      <c r="T60" s="178"/>
      <c r="U60" s="178"/>
      <c r="V60" s="178"/>
      <c r="W60" s="179"/>
      <c r="X60" s="180"/>
      <c r="Y60" s="178"/>
      <c r="Z60" s="178"/>
      <c r="AA60" s="178"/>
      <c r="AB60" s="178"/>
      <c r="AC60" s="178"/>
      <c r="AD60" s="179"/>
      <c r="AE60" s="181"/>
      <c r="AF60" s="178"/>
      <c r="AG60" s="178"/>
      <c r="AH60" s="178"/>
      <c r="AI60" s="178"/>
      <c r="AJ60" s="178"/>
      <c r="AK60" s="178"/>
      <c r="AL60" s="184">
        <v>0</v>
      </c>
    </row>
    <row r="61" spans="1:38" hidden="1" x14ac:dyDescent="0.25">
      <c r="A61" s="183">
        <v>57</v>
      </c>
      <c r="B61" s="176" t="str">
        <f>Anexo_01!B76</f>
        <v/>
      </c>
      <c r="C61" s="185"/>
      <c r="D61" s="178"/>
      <c r="E61" s="178"/>
      <c r="F61" s="178"/>
      <c r="G61" s="178"/>
      <c r="H61" s="178"/>
      <c r="I61" s="179"/>
      <c r="J61" s="180"/>
      <c r="K61" s="178"/>
      <c r="L61" s="178"/>
      <c r="M61" s="178"/>
      <c r="N61" s="178"/>
      <c r="O61" s="178"/>
      <c r="P61" s="179"/>
      <c r="Q61" s="180"/>
      <c r="R61" s="178"/>
      <c r="S61" s="178"/>
      <c r="T61" s="178"/>
      <c r="U61" s="178"/>
      <c r="V61" s="178"/>
      <c r="W61" s="179"/>
      <c r="X61" s="180"/>
      <c r="Y61" s="178"/>
      <c r="Z61" s="178"/>
      <c r="AA61" s="178"/>
      <c r="AB61" s="178"/>
      <c r="AC61" s="178"/>
      <c r="AD61" s="179"/>
      <c r="AE61" s="181"/>
      <c r="AF61" s="178"/>
      <c r="AG61" s="178"/>
      <c r="AH61" s="178"/>
      <c r="AI61" s="178"/>
      <c r="AJ61" s="178"/>
      <c r="AK61" s="178"/>
      <c r="AL61" s="184">
        <v>0</v>
      </c>
    </row>
    <row r="62" spans="1:38" hidden="1" x14ac:dyDescent="0.25">
      <c r="A62" s="183">
        <v>58</v>
      </c>
      <c r="B62" s="176" t="str">
        <f>Anexo_01!B77</f>
        <v/>
      </c>
      <c r="C62" s="185"/>
      <c r="D62" s="178"/>
      <c r="E62" s="178"/>
      <c r="F62" s="178"/>
      <c r="G62" s="178"/>
      <c r="H62" s="178"/>
      <c r="I62" s="179"/>
      <c r="J62" s="180"/>
      <c r="K62" s="178"/>
      <c r="L62" s="178"/>
      <c r="M62" s="178"/>
      <c r="N62" s="178"/>
      <c r="O62" s="178"/>
      <c r="P62" s="179"/>
      <c r="Q62" s="180"/>
      <c r="R62" s="178"/>
      <c r="S62" s="178"/>
      <c r="T62" s="178"/>
      <c r="U62" s="178"/>
      <c r="V62" s="178"/>
      <c r="W62" s="179"/>
      <c r="X62" s="180"/>
      <c r="Y62" s="178"/>
      <c r="Z62" s="178"/>
      <c r="AA62" s="178"/>
      <c r="AB62" s="178"/>
      <c r="AC62" s="178"/>
      <c r="AD62" s="179"/>
      <c r="AE62" s="181"/>
      <c r="AF62" s="178"/>
      <c r="AG62" s="178"/>
      <c r="AH62" s="178"/>
      <c r="AI62" s="178"/>
      <c r="AJ62" s="178"/>
      <c r="AK62" s="178"/>
      <c r="AL62" s="184">
        <v>0</v>
      </c>
    </row>
    <row r="63" spans="1:38" hidden="1" x14ac:dyDescent="0.25">
      <c r="A63" s="183">
        <v>59</v>
      </c>
      <c r="B63" s="176" t="str">
        <f>Anexo_01!B78</f>
        <v/>
      </c>
      <c r="C63" s="185"/>
      <c r="D63" s="178"/>
      <c r="E63" s="178"/>
      <c r="F63" s="178"/>
      <c r="G63" s="178"/>
      <c r="H63" s="178"/>
      <c r="I63" s="179"/>
      <c r="J63" s="180"/>
      <c r="K63" s="178"/>
      <c r="L63" s="178"/>
      <c r="M63" s="178"/>
      <c r="N63" s="178"/>
      <c r="O63" s="178"/>
      <c r="P63" s="179"/>
      <c r="Q63" s="180"/>
      <c r="R63" s="178"/>
      <c r="S63" s="178"/>
      <c r="T63" s="178"/>
      <c r="U63" s="178"/>
      <c r="V63" s="178"/>
      <c r="W63" s="179"/>
      <c r="X63" s="180"/>
      <c r="Y63" s="178"/>
      <c r="Z63" s="178"/>
      <c r="AA63" s="178"/>
      <c r="AB63" s="178"/>
      <c r="AC63" s="178"/>
      <c r="AD63" s="179"/>
      <c r="AE63" s="181"/>
      <c r="AF63" s="178"/>
      <c r="AG63" s="178"/>
      <c r="AH63" s="178"/>
      <c r="AI63" s="178"/>
      <c r="AJ63" s="178"/>
      <c r="AK63" s="178"/>
      <c r="AL63" s="184">
        <v>0</v>
      </c>
    </row>
    <row r="64" spans="1:38" hidden="1" x14ac:dyDescent="0.25">
      <c r="A64" s="183">
        <v>60</v>
      </c>
      <c r="B64" s="176" t="str">
        <f>Anexo_01!B79</f>
        <v/>
      </c>
      <c r="C64" s="185"/>
      <c r="D64" s="178"/>
      <c r="E64" s="178"/>
      <c r="F64" s="178"/>
      <c r="G64" s="178"/>
      <c r="H64" s="178"/>
      <c r="I64" s="179"/>
      <c r="J64" s="180"/>
      <c r="K64" s="178"/>
      <c r="L64" s="178"/>
      <c r="M64" s="178"/>
      <c r="N64" s="178"/>
      <c r="O64" s="178"/>
      <c r="P64" s="179"/>
      <c r="Q64" s="180"/>
      <c r="R64" s="178"/>
      <c r="S64" s="178"/>
      <c r="T64" s="178"/>
      <c r="U64" s="178"/>
      <c r="V64" s="178"/>
      <c r="W64" s="179"/>
      <c r="X64" s="180"/>
      <c r="Y64" s="178"/>
      <c r="Z64" s="178"/>
      <c r="AA64" s="178"/>
      <c r="AB64" s="178"/>
      <c r="AC64" s="178"/>
      <c r="AD64" s="179"/>
      <c r="AE64" s="181"/>
      <c r="AF64" s="178"/>
      <c r="AG64" s="178"/>
      <c r="AH64" s="178"/>
      <c r="AI64" s="178"/>
      <c r="AJ64" s="178"/>
      <c r="AK64" s="178"/>
      <c r="AL64" s="184">
        <v>0</v>
      </c>
    </row>
    <row r="65" spans="1:38" hidden="1" x14ac:dyDescent="0.25">
      <c r="A65" s="183">
        <v>61</v>
      </c>
      <c r="B65" s="176" t="str">
        <f>Anexo_01!B80</f>
        <v/>
      </c>
      <c r="C65" s="185"/>
      <c r="D65" s="178"/>
      <c r="E65" s="178"/>
      <c r="F65" s="178"/>
      <c r="G65" s="178"/>
      <c r="H65" s="178"/>
      <c r="I65" s="179"/>
      <c r="J65" s="180"/>
      <c r="K65" s="178"/>
      <c r="L65" s="178"/>
      <c r="M65" s="178"/>
      <c r="N65" s="178"/>
      <c r="O65" s="178"/>
      <c r="P65" s="179"/>
      <c r="Q65" s="180"/>
      <c r="R65" s="178"/>
      <c r="S65" s="178"/>
      <c r="T65" s="178"/>
      <c r="U65" s="178"/>
      <c r="V65" s="178"/>
      <c r="W65" s="179"/>
      <c r="X65" s="180"/>
      <c r="Y65" s="178"/>
      <c r="Z65" s="178"/>
      <c r="AA65" s="178"/>
      <c r="AB65" s="178"/>
      <c r="AC65" s="178"/>
      <c r="AD65" s="179"/>
      <c r="AE65" s="181"/>
      <c r="AF65" s="178"/>
      <c r="AG65" s="178"/>
      <c r="AH65" s="178"/>
      <c r="AI65" s="178"/>
      <c r="AJ65" s="178"/>
      <c r="AK65" s="178"/>
      <c r="AL65" s="184">
        <v>0</v>
      </c>
    </row>
    <row r="66" spans="1:38" hidden="1" x14ac:dyDescent="0.25">
      <c r="A66" s="183">
        <v>62</v>
      </c>
      <c r="B66" s="176" t="str">
        <f>Anexo_01!B81</f>
        <v/>
      </c>
      <c r="C66" s="185"/>
      <c r="D66" s="178"/>
      <c r="E66" s="178"/>
      <c r="F66" s="178"/>
      <c r="G66" s="178"/>
      <c r="H66" s="178"/>
      <c r="I66" s="179"/>
      <c r="J66" s="180"/>
      <c r="K66" s="178"/>
      <c r="L66" s="178"/>
      <c r="M66" s="178"/>
      <c r="N66" s="178"/>
      <c r="O66" s="178"/>
      <c r="P66" s="179"/>
      <c r="Q66" s="180"/>
      <c r="R66" s="178"/>
      <c r="S66" s="178"/>
      <c r="T66" s="178"/>
      <c r="U66" s="178"/>
      <c r="V66" s="178"/>
      <c r="W66" s="179"/>
      <c r="X66" s="180"/>
      <c r="Y66" s="178"/>
      <c r="Z66" s="178"/>
      <c r="AA66" s="178"/>
      <c r="AB66" s="178"/>
      <c r="AC66" s="178"/>
      <c r="AD66" s="179"/>
      <c r="AE66" s="181"/>
      <c r="AF66" s="178"/>
      <c r="AG66" s="178"/>
      <c r="AH66" s="178"/>
      <c r="AI66" s="178"/>
      <c r="AJ66" s="178"/>
      <c r="AK66" s="178"/>
      <c r="AL66" s="184">
        <v>0</v>
      </c>
    </row>
    <row r="67" spans="1:38" hidden="1" x14ac:dyDescent="0.25">
      <c r="A67" s="183">
        <v>63</v>
      </c>
      <c r="B67" s="176" t="str">
        <f>Anexo_01!B82</f>
        <v/>
      </c>
      <c r="C67" s="185"/>
      <c r="D67" s="178"/>
      <c r="E67" s="178"/>
      <c r="F67" s="178"/>
      <c r="G67" s="178"/>
      <c r="H67" s="178"/>
      <c r="I67" s="179"/>
      <c r="J67" s="180"/>
      <c r="K67" s="178"/>
      <c r="L67" s="178"/>
      <c r="M67" s="178"/>
      <c r="N67" s="178"/>
      <c r="O67" s="178"/>
      <c r="P67" s="179"/>
      <c r="Q67" s="180"/>
      <c r="R67" s="178"/>
      <c r="S67" s="178"/>
      <c r="T67" s="178"/>
      <c r="U67" s="178"/>
      <c r="V67" s="178"/>
      <c r="W67" s="179"/>
      <c r="X67" s="180"/>
      <c r="Y67" s="178"/>
      <c r="Z67" s="178"/>
      <c r="AA67" s="178"/>
      <c r="AB67" s="178"/>
      <c r="AC67" s="178"/>
      <c r="AD67" s="179"/>
      <c r="AE67" s="181"/>
      <c r="AF67" s="178"/>
      <c r="AG67" s="178"/>
      <c r="AH67" s="178"/>
      <c r="AI67" s="178"/>
      <c r="AJ67" s="178"/>
      <c r="AK67" s="178"/>
      <c r="AL67" s="184">
        <v>0</v>
      </c>
    </row>
    <row r="68" spans="1:38" hidden="1" x14ac:dyDescent="0.25">
      <c r="A68" s="183">
        <v>64</v>
      </c>
      <c r="B68" s="176" t="str">
        <f>Anexo_01!B83</f>
        <v/>
      </c>
      <c r="C68" s="185"/>
      <c r="D68" s="178"/>
      <c r="E68" s="178"/>
      <c r="F68" s="178"/>
      <c r="G68" s="178"/>
      <c r="H68" s="178"/>
      <c r="I68" s="179"/>
      <c r="J68" s="180"/>
      <c r="K68" s="178"/>
      <c r="L68" s="178"/>
      <c r="M68" s="178"/>
      <c r="N68" s="178"/>
      <c r="O68" s="178"/>
      <c r="P68" s="179"/>
      <c r="Q68" s="180"/>
      <c r="R68" s="178"/>
      <c r="S68" s="178"/>
      <c r="T68" s="178"/>
      <c r="U68" s="178"/>
      <c r="V68" s="178"/>
      <c r="W68" s="179"/>
      <c r="X68" s="180"/>
      <c r="Y68" s="178"/>
      <c r="Z68" s="178"/>
      <c r="AA68" s="178"/>
      <c r="AB68" s="178"/>
      <c r="AC68" s="178"/>
      <c r="AD68" s="179"/>
      <c r="AE68" s="181"/>
      <c r="AF68" s="178"/>
      <c r="AG68" s="178"/>
      <c r="AH68" s="178"/>
      <c r="AI68" s="178"/>
      <c r="AJ68" s="178"/>
      <c r="AK68" s="178"/>
      <c r="AL68" s="184">
        <v>0</v>
      </c>
    </row>
    <row r="69" spans="1:38" hidden="1" x14ac:dyDescent="0.25">
      <c r="A69" s="183">
        <v>65</v>
      </c>
      <c r="B69" s="176" t="str">
        <f>Anexo_01!B84</f>
        <v/>
      </c>
      <c r="C69" s="185"/>
      <c r="D69" s="178"/>
      <c r="E69" s="178"/>
      <c r="F69" s="178"/>
      <c r="G69" s="178"/>
      <c r="H69" s="178"/>
      <c r="I69" s="179"/>
      <c r="J69" s="180"/>
      <c r="K69" s="178"/>
      <c r="L69" s="178"/>
      <c r="M69" s="178"/>
      <c r="N69" s="178"/>
      <c r="O69" s="178"/>
      <c r="P69" s="179"/>
      <c r="Q69" s="180"/>
      <c r="R69" s="178"/>
      <c r="S69" s="178"/>
      <c r="T69" s="178"/>
      <c r="U69" s="178"/>
      <c r="V69" s="178"/>
      <c r="W69" s="179"/>
      <c r="X69" s="180"/>
      <c r="Y69" s="178"/>
      <c r="Z69" s="178"/>
      <c r="AA69" s="178"/>
      <c r="AB69" s="178"/>
      <c r="AC69" s="178"/>
      <c r="AD69" s="179"/>
      <c r="AE69" s="181"/>
      <c r="AF69" s="178"/>
      <c r="AG69" s="178"/>
      <c r="AH69" s="178"/>
      <c r="AI69" s="178"/>
      <c r="AJ69" s="178"/>
      <c r="AK69" s="178"/>
      <c r="AL69" s="184">
        <v>0</v>
      </c>
    </row>
    <row r="70" spans="1:38" hidden="1" x14ac:dyDescent="0.25">
      <c r="A70" s="183">
        <v>66</v>
      </c>
      <c r="B70" s="176" t="str">
        <f>Anexo_01!B85</f>
        <v/>
      </c>
      <c r="C70" s="185"/>
      <c r="D70" s="178"/>
      <c r="E70" s="178"/>
      <c r="F70" s="178"/>
      <c r="G70" s="178"/>
      <c r="H70" s="178"/>
      <c r="I70" s="179"/>
      <c r="J70" s="180"/>
      <c r="K70" s="178"/>
      <c r="L70" s="178"/>
      <c r="M70" s="178"/>
      <c r="N70" s="178"/>
      <c r="O70" s="178"/>
      <c r="P70" s="179"/>
      <c r="Q70" s="180"/>
      <c r="R70" s="178"/>
      <c r="S70" s="178"/>
      <c r="T70" s="178"/>
      <c r="U70" s="178"/>
      <c r="V70" s="178"/>
      <c r="W70" s="179"/>
      <c r="X70" s="180"/>
      <c r="Y70" s="178"/>
      <c r="Z70" s="178"/>
      <c r="AA70" s="178"/>
      <c r="AB70" s="178"/>
      <c r="AC70" s="178"/>
      <c r="AD70" s="179"/>
      <c r="AE70" s="181"/>
      <c r="AF70" s="178"/>
      <c r="AG70" s="178"/>
      <c r="AH70" s="178"/>
      <c r="AI70" s="178"/>
      <c r="AJ70" s="178"/>
      <c r="AK70" s="178"/>
      <c r="AL70" s="184">
        <v>0</v>
      </c>
    </row>
    <row r="71" spans="1:38" hidden="1" x14ac:dyDescent="0.25">
      <c r="A71" s="183">
        <v>67</v>
      </c>
      <c r="B71" s="176" t="str">
        <f>Anexo_01!B86</f>
        <v/>
      </c>
      <c r="C71" s="185"/>
      <c r="D71" s="178"/>
      <c r="E71" s="178"/>
      <c r="F71" s="178"/>
      <c r="G71" s="178"/>
      <c r="H71" s="178"/>
      <c r="I71" s="179"/>
      <c r="J71" s="180"/>
      <c r="K71" s="178"/>
      <c r="L71" s="178"/>
      <c r="M71" s="178"/>
      <c r="N71" s="178"/>
      <c r="O71" s="178"/>
      <c r="P71" s="179"/>
      <c r="Q71" s="180"/>
      <c r="R71" s="178"/>
      <c r="S71" s="178"/>
      <c r="T71" s="178"/>
      <c r="U71" s="178"/>
      <c r="V71" s="178"/>
      <c r="W71" s="179"/>
      <c r="X71" s="180"/>
      <c r="Y71" s="178"/>
      <c r="Z71" s="178"/>
      <c r="AA71" s="178"/>
      <c r="AB71" s="178"/>
      <c r="AC71" s="178"/>
      <c r="AD71" s="179"/>
      <c r="AE71" s="181"/>
      <c r="AF71" s="178"/>
      <c r="AG71" s="178"/>
      <c r="AH71" s="178"/>
      <c r="AI71" s="178"/>
      <c r="AJ71" s="178"/>
      <c r="AK71" s="178"/>
      <c r="AL71" s="184">
        <v>0</v>
      </c>
    </row>
    <row r="72" spans="1:38" hidden="1" x14ac:dyDescent="0.25">
      <c r="A72" s="183">
        <v>68</v>
      </c>
      <c r="B72" s="176" t="str">
        <f>Anexo_01!B87</f>
        <v/>
      </c>
      <c r="C72" s="185"/>
      <c r="D72" s="178"/>
      <c r="E72" s="178"/>
      <c r="F72" s="178"/>
      <c r="G72" s="178"/>
      <c r="H72" s="178"/>
      <c r="I72" s="179"/>
      <c r="J72" s="180"/>
      <c r="K72" s="178"/>
      <c r="L72" s="178"/>
      <c r="M72" s="178"/>
      <c r="N72" s="178"/>
      <c r="O72" s="178"/>
      <c r="P72" s="179"/>
      <c r="Q72" s="180"/>
      <c r="R72" s="178"/>
      <c r="S72" s="178"/>
      <c r="T72" s="178"/>
      <c r="U72" s="178"/>
      <c r="V72" s="178"/>
      <c r="W72" s="179"/>
      <c r="X72" s="180"/>
      <c r="Y72" s="178"/>
      <c r="Z72" s="178"/>
      <c r="AA72" s="178"/>
      <c r="AB72" s="178"/>
      <c r="AC72" s="178"/>
      <c r="AD72" s="179"/>
      <c r="AE72" s="181"/>
      <c r="AF72" s="178"/>
      <c r="AG72" s="178"/>
      <c r="AH72" s="178"/>
      <c r="AI72" s="178"/>
      <c r="AJ72" s="178"/>
      <c r="AK72" s="178"/>
      <c r="AL72" s="184">
        <v>0</v>
      </c>
    </row>
    <row r="73" spans="1:38" hidden="1" x14ac:dyDescent="0.25">
      <c r="A73" s="183">
        <v>69</v>
      </c>
      <c r="B73" s="176" t="str">
        <f>Anexo_01!B88</f>
        <v/>
      </c>
      <c r="C73" s="185"/>
      <c r="D73" s="178"/>
      <c r="E73" s="178"/>
      <c r="F73" s="178"/>
      <c r="G73" s="178"/>
      <c r="H73" s="178"/>
      <c r="I73" s="179"/>
      <c r="J73" s="180"/>
      <c r="K73" s="178"/>
      <c r="L73" s="178"/>
      <c r="M73" s="178"/>
      <c r="N73" s="178"/>
      <c r="O73" s="178"/>
      <c r="P73" s="179"/>
      <c r="Q73" s="180"/>
      <c r="R73" s="178"/>
      <c r="S73" s="178"/>
      <c r="T73" s="178"/>
      <c r="U73" s="178"/>
      <c r="V73" s="178"/>
      <c r="W73" s="179"/>
      <c r="X73" s="180"/>
      <c r="Y73" s="178"/>
      <c r="Z73" s="178"/>
      <c r="AA73" s="178"/>
      <c r="AB73" s="178"/>
      <c r="AC73" s="178"/>
      <c r="AD73" s="179"/>
      <c r="AE73" s="181"/>
      <c r="AF73" s="178"/>
      <c r="AG73" s="178"/>
      <c r="AH73" s="178"/>
      <c r="AI73" s="178"/>
      <c r="AJ73" s="178"/>
      <c r="AK73" s="178"/>
      <c r="AL73" s="184">
        <v>0</v>
      </c>
    </row>
    <row r="74" spans="1:38" hidden="1" x14ac:dyDescent="0.25">
      <c r="A74" s="183">
        <v>70</v>
      </c>
      <c r="B74" s="176" t="str">
        <f>Anexo_01!B89</f>
        <v/>
      </c>
      <c r="C74" s="185"/>
      <c r="D74" s="178"/>
      <c r="E74" s="178"/>
      <c r="F74" s="178"/>
      <c r="G74" s="178"/>
      <c r="H74" s="178"/>
      <c r="I74" s="179"/>
      <c r="J74" s="180"/>
      <c r="K74" s="178"/>
      <c r="L74" s="178"/>
      <c r="M74" s="178"/>
      <c r="N74" s="178"/>
      <c r="O74" s="178"/>
      <c r="P74" s="179"/>
      <c r="Q74" s="180"/>
      <c r="R74" s="178"/>
      <c r="S74" s="178"/>
      <c r="T74" s="178"/>
      <c r="U74" s="178"/>
      <c r="V74" s="178"/>
      <c r="W74" s="179"/>
      <c r="X74" s="180"/>
      <c r="Y74" s="178"/>
      <c r="Z74" s="178"/>
      <c r="AA74" s="178"/>
      <c r="AB74" s="178"/>
      <c r="AC74" s="178"/>
      <c r="AD74" s="179"/>
      <c r="AE74" s="181"/>
      <c r="AF74" s="178"/>
      <c r="AG74" s="178"/>
      <c r="AH74" s="178"/>
      <c r="AI74" s="178"/>
      <c r="AJ74" s="178"/>
      <c r="AK74" s="178"/>
      <c r="AL74" s="184">
        <v>0</v>
      </c>
    </row>
    <row r="75" spans="1:38" hidden="1" x14ac:dyDescent="0.25">
      <c r="A75" s="183">
        <v>71</v>
      </c>
      <c r="B75" s="176" t="str">
        <f>Anexo_01!B90</f>
        <v/>
      </c>
      <c r="C75" s="185"/>
      <c r="D75" s="178"/>
      <c r="E75" s="178"/>
      <c r="F75" s="178"/>
      <c r="G75" s="178"/>
      <c r="H75" s="178"/>
      <c r="I75" s="179"/>
      <c r="J75" s="180"/>
      <c r="K75" s="178"/>
      <c r="L75" s="178"/>
      <c r="M75" s="178"/>
      <c r="N75" s="178"/>
      <c r="O75" s="178"/>
      <c r="P75" s="179"/>
      <c r="Q75" s="180"/>
      <c r="R75" s="178"/>
      <c r="S75" s="178"/>
      <c r="T75" s="178"/>
      <c r="U75" s="178"/>
      <c r="V75" s="178"/>
      <c r="W75" s="179"/>
      <c r="X75" s="180"/>
      <c r="Y75" s="178"/>
      <c r="Z75" s="178"/>
      <c r="AA75" s="178"/>
      <c r="AB75" s="178"/>
      <c r="AC75" s="178"/>
      <c r="AD75" s="179"/>
      <c r="AE75" s="181"/>
      <c r="AF75" s="178"/>
      <c r="AG75" s="178"/>
      <c r="AH75" s="178"/>
      <c r="AI75" s="178"/>
      <c r="AJ75" s="178"/>
      <c r="AK75" s="178"/>
      <c r="AL75" s="184">
        <v>0</v>
      </c>
    </row>
    <row r="76" spans="1:38" hidden="1" x14ac:dyDescent="0.25">
      <c r="A76" s="183">
        <v>72</v>
      </c>
      <c r="B76" s="176" t="str">
        <f>Anexo_01!B91</f>
        <v/>
      </c>
      <c r="C76" s="185"/>
      <c r="D76" s="178"/>
      <c r="E76" s="178"/>
      <c r="F76" s="178"/>
      <c r="G76" s="178"/>
      <c r="H76" s="178"/>
      <c r="I76" s="179"/>
      <c r="J76" s="180"/>
      <c r="K76" s="178"/>
      <c r="L76" s="178"/>
      <c r="M76" s="178"/>
      <c r="N76" s="178"/>
      <c r="O76" s="178"/>
      <c r="P76" s="179"/>
      <c r="Q76" s="180"/>
      <c r="R76" s="178"/>
      <c r="S76" s="178"/>
      <c r="T76" s="178"/>
      <c r="U76" s="178"/>
      <c r="V76" s="178"/>
      <c r="W76" s="179"/>
      <c r="X76" s="180"/>
      <c r="Y76" s="178"/>
      <c r="Z76" s="178"/>
      <c r="AA76" s="178"/>
      <c r="AB76" s="178"/>
      <c r="AC76" s="178"/>
      <c r="AD76" s="179"/>
      <c r="AE76" s="181"/>
      <c r="AF76" s="178"/>
      <c r="AG76" s="178"/>
      <c r="AH76" s="178"/>
      <c r="AI76" s="178"/>
      <c r="AJ76" s="178"/>
      <c r="AK76" s="178"/>
      <c r="AL76" s="184">
        <v>0</v>
      </c>
    </row>
    <row r="77" spans="1:38" hidden="1" x14ac:dyDescent="0.25">
      <c r="A77" s="183">
        <v>73</v>
      </c>
      <c r="B77" s="176" t="str">
        <f>Anexo_01!B92</f>
        <v/>
      </c>
      <c r="C77" s="185"/>
      <c r="D77" s="178"/>
      <c r="E77" s="178"/>
      <c r="F77" s="178"/>
      <c r="G77" s="178"/>
      <c r="H77" s="178"/>
      <c r="I77" s="179"/>
      <c r="J77" s="180"/>
      <c r="K77" s="178"/>
      <c r="L77" s="178"/>
      <c r="M77" s="178"/>
      <c r="N77" s="178"/>
      <c r="O77" s="178"/>
      <c r="P77" s="179"/>
      <c r="Q77" s="180"/>
      <c r="R77" s="178"/>
      <c r="S77" s="178"/>
      <c r="T77" s="178"/>
      <c r="U77" s="178"/>
      <c r="V77" s="178"/>
      <c r="W77" s="179"/>
      <c r="X77" s="180"/>
      <c r="Y77" s="178"/>
      <c r="Z77" s="178"/>
      <c r="AA77" s="178"/>
      <c r="AB77" s="178"/>
      <c r="AC77" s="178"/>
      <c r="AD77" s="179"/>
      <c r="AE77" s="181"/>
      <c r="AF77" s="178"/>
      <c r="AG77" s="178"/>
      <c r="AH77" s="178"/>
      <c r="AI77" s="178"/>
      <c r="AJ77" s="178"/>
      <c r="AK77" s="178"/>
      <c r="AL77" s="184">
        <v>0</v>
      </c>
    </row>
    <row r="78" spans="1:38" hidden="1" x14ac:dyDescent="0.25">
      <c r="A78" s="183">
        <v>74</v>
      </c>
      <c r="B78" s="176" t="str">
        <f>Anexo_01!B93</f>
        <v/>
      </c>
      <c r="C78" s="185"/>
      <c r="D78" s="178"/>
      <c r="E78" s="178"/>
      <c r="F78" s="178"/>
      <c r="G78" s="178"/>
      <c r="H78" s="178"/>
      <c r="I78" s="179"/>
      <c r="J78" s="180"/>
      <c r="K78" s="178"/>
      <c r="L78" s="178"/>
      <c r="M78" s="178"/>
      <c r="N78" s="178"/>
      <c r="O78" s="178"/>
      <c r="P78" s="179"/>
      <c r="Q78" s="180"/>
      <c r="R78" s="178"/>
      <c r="S78" s="178"/>
      <c r="T78" s="178"/>
      <c r="U78" s="178"/>
      <c r="V78" s="178"/>
      <c r="W78" s="179"/>
      <c r="X78" s="180"/>
      <c r="Y78" s="178"/>
      <c r="Z78" s="178"/>
      <c r="AA78" s="178"/>
      <c r="AB78" s="178"/>
      <c r="AC78" s="178"/>
      <c r="AD78" s="179"/>
      <c r="AE78" s="181"/>
      <c r="AF78" s="178"/>
      <c r="AG78" s="178"/>
      <c r="AH78" s="178"/>
      <c r="AI78" s="178"/>
      <c r="AJ78" s="178"/>
      <c r="AK78" s="178"/>
      <c r="AL78" s="184">
        <v>0</v>
      </c>
    </row>
    <row r="79" spans="1:38" hidden="1" x14ac:dyDescent="0.25">
      <c r="A79" s="183">
        <v>75</v>
      </c>
      <c r="B79" s="176" t="str">
        <f>Anexo_01!B94</f>
        <v/>
      </c>
      <c r="C79" s="185"/>
      <c r="D79" s="178"/>
      <c r="E79" s="178"/>
      <c r="F79" s="178"/>
      <c r="G79" s="178"/>
      <c r="H79" s="178"/>
      <c r="I79" s="179"/>
      <c r="J79" s="180"/>
      <c r="K79" s="178"/>
      <c r="L79" s="178"/>
      <c r="M79" s="178"/>
      <c r="N79" s="178"/>
      <c r="O79" s="178"/>
      <c r="P79" s="179"/>
      <c r="Q79" s="180"/>
      <c r="R79" s="178"/>
      <c r="S79" s="178"/>
      <c r="T79" s="178"/>
      <c r="U79" s="178"/>
      <c r="V79" s="178"/>
      <c r="W79" s="179"/>
      <c r="X79" s="180"/>
      <c r="Y79" s="178"/>
      <c r="Z79" s="178"/>
      <c r="AA79" s="178"/>
      <c r="AB79" s="178"/>
      <c r="AC79" s="178"/>
      <c r="AD79" s="179"/>
      <c r="AE79" s="181"/>
      <c r="AF79" s="178"/>
      <c r="AG79" s="178"/>
      <c r="AH79" s="178"/>
      <c r="AI79" s="178"/>
      <c r="AJ79" s="178"/>
      <c r="AK79" s="178"/>
      <c r="AL79" s="184">
        <v>0</v>
      </c>
    </row>
    <row r="80" spans="1:38" hidden="1" x14ac:dyDescent="0.25">
      <c r="A80" s="183">
        <v>76</v>
      </c>
      <c r="B80" s="176" t="str">
        <f>Anexo_01!B95</f>
        <v/>
      </c>
      <c r="C80" s="185"/>
      <c r="D80" s="178"/>
      <c r="E80" s="178"/>
      <c r="F80" s="178"/>
      <c r="G80" s="178"/>
      <c r="H80" s="178"/>
      <c r="I80" s="179"/>
      <c r="J80" s="180"/>
      <c r="K80" s="178"/>
      <c r="L80" s="178"/>
      <c r="M80" s="178"/>
      <c r="N80" s="178"/>
      <c r="O80" s="178"/>
      <c r="P80" s="179"/>
      <c r="Q80" s="180"/>
      <c r="R80" s="178"/>
      <c r="S80" s="178"/>
      <c r="T80" s="178"/>
      <c r="U80" s="178"/>
      <c r="V80" s="178"/>
      <c r="W80" s="179"/>
      <c r="X80" s="180"/>
      <c r="Y80" s="178"/>
      <c r="Z80" s="178"/>
      <c r="AA80" s="178"/>
      <c r="AB80" s="178"/>
      <c r="AC80" s="178"/>
      <c r="AD80" s="179"/>
      <c r="AE80" s="181"/>
      <c r="AF80" s="178"/>
      <c r="AG80" s="178"/>
      <c r="AH80" s="178"/>
      <c r="AI80" s="178"/>
      <c r="AJ80" s="178"/>
      <c r="AK80" s="178"/>
      <c r="AL80" s="184">
        <v>0</v>
      </c>
    </row>
    <row r="81" spans="1:38" hidden="1" x14ac:dyDescent="0.25">
      <c r="A81" s="183">
        <v>77</v>
      </c>
      <c r="B81" s="176" t="str">
        <f>Anexo_01!B96</f>
        <v/>
      </c>
      <c r="C81" s="185"/>
      <c r="D81" s="178"/>
      <c r="E81" s="178"/>
      <c r="F81" s="178"/>
      <c r="G81" s="178"/>
      <c r="H81" s="178"/>
      <c r="I81" s="179"/>
      <c r="J81" s="180"/>
      <c r="K81" s="178"/>
      <c r="L81" s="178"/>
      <c r="M81" s="178"/>
      <c r="N81" s="178"/>
      <c r="O81" s="178"/>
      <c r="P81" s="179"/>
      <c r="Q81" s="180"/>
      <c r="R81" s="178"/>
      <c r="S81" s="178"/>
      <c r="T81" s="178"/>
      <c r="U81" s="178"/>
      <c r="V81" s="178"/>
      <c r="W81" s="179"/>
      <c r="X81" s="180"/>
      <c r="Y81" s="178"/>
      <c r="Z81" s="178"/>
      <c r="AA81" s="178"/>
      <c r="AB81" s="178"/>
      <c r="AC81" s="178"/>
      <c r="AD81" s="179"/>
      <c r="AE81" s="181"/>
      <c r="AF81" s="178"/>
      <c r="AG81" s="178"/>
      <c r="AH81" s="178"/>
      <c r="AI81" s="178"/>
      <c r="AJ81" s="178"/>
      <c r="AK81" s="178"/>
      <c r="AL81" s="184">
        <v>0</v>
      </c>
    </row>
    <row r="82" spans="1:38" hidden="1" x14ac:dyDescent="0.25">
      <c r="A82" s="183">
        <v>78</v>
      </c>
      <c r="B82" s="176" t="str">
        <f>Anexo_01!B97</f>
        <v/>
      </c>
      <c r="C82" s="185"/>
      <c r="D82" s="178"/>
      <c r="E82" s="178"/>
      <c r="F82" s="178"/>
      <c r="G82" s="178"/>
      <c r="H82" s="178"/>
      <c r="I82" s="179"/>
      <c r="J82" s="180"/>
      <c r="K82" s="178"/>
      <c r="L82" s="178"/>
      <c r="M82" s="178"/>
      <c r="N82" s="178"/>
      <c r="O82" s="178"/>
      <c r="P82" s="179"/>
      <c r="Q82" s="180"/>
      <c r="R82" s="178"/>
      <c r="S82" s="178"/>
      <c r="T82" s="178"/>
      <c r="U82" s="178"/>
      <c r="V82" s="178"/>
      <c r="W82" s="179"/>
      <c r="X82" s="180"/>
      <c r="Y82" s="178"/>
      <c r="Z82" s="178"/>
      <c r="AA82" s="178"/>
      <c r="AB82" s="178"/>
      <c r="AC82" s="178"/>
      <c r="AD82" s="179"/>
      <c r="AE82" s="181"/>
      <c r="AF82" s="178"/>
      <c r="AG82" s="178"/>
      <c r="AH82" s="178"/>
      <c r="AI82" s="178"/>
      <c r="AJ82" s="178"/>
      <c r="AK82" s="178"/>
      <c r="AL82" s="184">
        <v>0</v>
      </c>
    </row>
    <row r="83" spans="1:38" hidden="1" x14ac:dyDescent="0.25">
      <c r="A83" s="183">
        <v>79</v>
      </c>
      <c r="B83" s="176" t="str">
        <f>Anexo_01!B98</f>
        <v/>
      </c>
      <c r="C83" s="185"/>
      <c r="D83" s="178"/>
      <c r="E83" s="178"/>
      <c r="F83" s="178"/>
      <c r="G83" s="178"/>
      <c r="H83" s="178"/>
      <c r="I83" s="179"/>
      <c r="J83" s="180"/>
      <c r="K83" s="178"/>
      <c r="L83" s="178"/>
      <c r="M83" s="178"/>
      <c r="N83" s="178"/>
      <c r="O83" s="178"/>
      <c r="P83" s="179"/>
      <c r="Q83" s="180"/>
      <c r="R83" s="178"/>
      <c r="S83" s="178"/>
      <c r="T83" s="178"/>
      <c r="U83" s="178"/>
      <c r="V83" s="178"/>
      <c r="W83" s="179"/>
      <c r="X83" s="180"/>
      <c r="Y83" s="178"/>
      <c r="Z83" s="178"/>
      <c r="AA83" s="178"/>
      <c r="AB83" s="178"/>
      <c r="AC83" s="178"/>
      <c r="AD83" s="179"/>
      <c r="AE83" s="181"/>
      <c r="AF83" s="178"/>
      <c r="AG83" s="178"/>
      <c r="AH83" s="178"/>
      <c r="AI83" s="178"/>
      <c r="AJ83" s="178"/>
      <c r="AK83" s="178"/>
      <c r="AL83" s="184">
        <v>0</v>
      </c>
    </row>
    <row r="84" spans="1:38" hidden="1" x14ac:dyDescent="0.25">
      <c r="A84" s="183">
        <v>80</v>
      </c>
      <c r="B84" s="176" t="str">
        <f>Anexo_01!B99</f>
        <v/>
      </c>
      <c r="C84" s="185"/>
      <c r="D84" s="178"/>
      <c r="E84" s="178"/>
      <c r="F84" s="178"/>
      <c r="G84" s="178"/>
      <c r="H84" s="178"/>
      <c r="I84" s="179"/>
      <c r="J84" s="180"/>
      <c r="K84" s="178"/>
      <c r="L84" s="178"/>
      <c r="M84" s="178"/>
      <c r="N84" s="178"/>
      <c r="O84" s="178"/>
      <c r="P84" s="179"/>
      <c r="Q84" s="180"/>
      <c r="R84" s="178"/>
      <c r="S84" s="178"/>
      <c r="T84" s="178"/>
      <c r="U84" s="178"/>
      <c r="V84" s="178"/>
      <c r="W84" s="179"/>
      <c r="X84" s="180"/>
      <c r="Y84" s="178"/>
      <c r="Z84" s="178"/>
      <c r="AA84" s="178"/>
      <c r="AB84" s="178"/>
      <c r="AC84" s="178"/>
      <c r="AD84" s="179"/>
      <c r="AE84" s="181"/>
      <c r="AF84" s="178"/>
      <c r="AG84" s="178"/>
      <c r="AH84" s="178"/>
      <c r="AI84" s="178"/>
      <c r="AJ84" s="178"/>
      <c r="AK84" s="178"/>
      <c r="AL84" s="184">
        <v>0</v>
      </c>
    </row>
    <row r="85" spans="1:38" hidden="1" x14ac:dyDescent="0.25">
      <c r="A85" s="183">
        <v>81</v>
      </c>
      <c r="B85" s="176" t="str">
        <f>Anexo_01!B100</f>
        <v/>
      </c>
      <c r="C85" s="185"/>
      <c r="D85" s="178"/>
      <c r="E85" s="178"/>
      <c r="F85" s="178"/>
      <c r="G85" s="178"/>
      <c r="H85" s="178"/>
      <c r="I85" s="179"/>
      <c r="J85" s="180"/>
      <c r="K85" s="178"/>
      <c r="L85" s="178"/>
      <c r="M85" s="178"/>
      <c r="N85" s="178"/>
      <c r="O85" s="178"/>
      <c r="P85" s="179"/>
      <c r="Q85" s="180"/>
      <c r="R85" s="178"/>
      <c r="S85" s="178"/>
      <c r="T85" s="178"/>
      <c r="U85" s="178"/>
      <c r="V85" s="178"/>
      <c r="W85" s="179"/>
      <c r="X85" s="180"/>
      <c r="Y85" s="178"/>
      <c r="Z85" s="178"/>
      <c r="AA85" s="178"/>
      <c r="AB85" s="178"/>
      <c r="AC85" s="178"/>
      <c r="AD85" s="179"/>
      <c r="AE85" s="181"/>
      <c r="AF85" s="178"/>
      <c r="AG85" s="178"/>
      <c r="AH85" s="178"/>
      <c r="AI85" s="178"/>
      <c r="AJ85" s="178"/>
      <c r="AK85" s="178"/>
      <c r="AL85" s="184">
        <v>0</v>
      </c>
    </row>
    <row r="86" spans="1:38" hidden="1" x14ac:dyDescent="0.25">
      <c r="A86" s="183">
        <v>82</v>
      </c>
      <c r="B86" s="176" t="str">
        <f>Anexo_01!B101</f>
        <v/>
      </c>
      <c r="C86" s="185"/>
      <c r="D86" s="178"/>
      <c r="E86" s="178"/>
      <c r="F86" s="178"/>
      <c r="G86" s="178"/>
      <c r="H86" s="178"/>
      <c r="I86" s="179"/>
      <c r="J86" s="180"/>
      <c r="K86" s="178"/>
      <c r="L86" s="178"/>
      <c r="M86" s="178"/>
      <c r="N86" s="178"/>
      <c r="O86" s="178"/>
      <c r="P86" s="179"/>
      <c r="Q86" s="180"/>
      <c r="R86" s="178"/>
      <c r="S86" s="178"/>
      <c r="T86" s="178"/>
      <c r="U86" s="178"/>
      <c r="V86" s="178"/>
      <c r="W86" s="179"/>
      <c r="X86" s="180"/>
      <c r="Y86" s="178"/>
      <c r="Z86" s="178"/>
      <c r="AA86" s="178"/>
      <c r="AB86" s="178"/>
      <c r="AC86" s="178"/>
      <c r="AD86" s="179"/>
      <c r="AE86" s="181"/>
      <c r="AF86" s="178"/>
      <c r="AG86" s="178"/>
      <c r="AH86" s="178"/>
      <c r="AI86" s="178"/>
      <c r="AJ86" s="178"/>
      <c r="AK86" s="178"/>
      <c r="AL86" s="184">
        <v>0</v>
      </c>
    </row>
    <row r="87" spans="1:38" hidden="1" x14ac:dyDescent="0.25">
      <c r="A87" s="183">
        <v>83</v>
      </c>
      <c r="B87" s="176" t="str">
        <f>Anexo_01!B102</f>
        <v/>
      </c>
      <c r="C87" s="185"/>
      <c r="D87" s="178"/>
      <c r="E87" s="178"/>
      <c r="F87" s="178"/>
      <c r="G87" s="178"/>
      <c r="H87" s="178"/>
      <c r="I87" s="179"/>
      <c r="J87" s="180"/>
      <c r="K87" s="178"/>
      <c r="L87" s="178"/>
      <c r="M87" s="178"/>
      <c r="N87" s="178"/>
      <c r="O87" s="178"/>
      <c r="P87" s="179"/>
      <c r="Q87" s="180"/>
      <c r="R87" s="178"/>
      <c r="S87" s="178"/>
      <c r="T87" s="178"/>
      <c r="U87" s="178"/>
      <c r="V87" s="178"/>
      <c r="W87" s="179"/>
      <c r="X87" s="180"/>
      <c r="Y87" s="178"/>
      <c r="Z87" s="178"/>
      <c r="AA87" s="178"/>
      <c r="AB87" s="178"/>
      <c r="AC87" s="178"/>
      <c r="AD87" s="179"/>
      <c r="AE87" s="181"/>
      <c r="AF87" s="178"/>
      <c r="AG87" s="178"/>
      <c r="AH87" s="178"/>
      <c r="AI87" s="178"/>
      <c r="AJ87" s="178"/>
      <c r="AK87" s="178"/>
      <c r="AL87" s="184">
        <v>0</v>
      </c>
    </row>
    <row r="88" spans="1:38" hidden="1" x14ac:dyDescent="0.25">
      <c r="A88" s="183">
        <v>84</v>
      </c>
      <c r="B88" s="176" t="str">
        <f>Anexo_01!B103</f>
        <v/>
      </c>
      <c r="C88" s="185"/>
      <c r="D88" s="178"/>
      <c r="E88" s="178"/>
      <c r="F88" s="178"/>
      <c r="G88" s="178"/>
      <c r="H88" s="178"/>
      <c r="I88" s="179"/>
      <c r="J88" s="180"/>
      <c r="K88" s="178"/>
      <c r="L88" s="178"/>
      <c r="M88" s="178"/>
      <c r="N88" s="178"/>
      <c r="O88" s="178"/>
      <c r="P88" s="179"/>
      <c r="Q88" s="180"/>
      <c r="R88" s="178"/>
      <c r="S88" s="178"/>
      <c r="T88" s="178"/>
      <c r="U88" s="178"/>
      <c r="V88" s="178"/>
      <c r="W88" s="179"/>
      <c r="X88" s="180"/>
      <c r="Y88" s="178"/>
      <c r="Z88" s="178"/>
      <c r="AA88" s="178"/>
      <c r="AB88" s="178"/>
      <c r="AC88" s="178"/>
      <c r="AD88" s="179"/>
      <c r="AE88" s="181"/>
      <c r="AF88" s="178"/>
      <c r="AG88" s="178"/>
      <c r="AH88" s="178"/>
      <c r="AI88" s="178"/>
      <c r="AJ88" s="178"/>
      <c r="AK88" s="178"/>
      <c r="AL88" s="184">
        <v>0</v>
      </c>
    </row>
    <row r="89" spans="1:38" hidden="1" x14ac:dyDescent="0.25">
      <c r="A89" s="183">
        <v>85</v>
      </c>
      <c r="B89" s="176" t="str">
        <f>Anexo_01!B104</f>
        <v/>
      </c>
      <c r="C89" s="185"/>
      <c r="D89" s="178"/>
      <c r="E89" s="178"/>
      <c r="F89" s="178"/>
      <c r="G89" s="178"/>
      <c r="H89" s="178"/>
      <c r="I89" s="179"/>
      <c r="J89" s="180"/>
      <c r="K89" s="178"/>
      <c r="L89" s="178"/>
      <c r="M89" s="178"/>
      <c r="N89" s="178"/>
      <c r="O89" s="178"/>
      <c r="P89" s="179"/>
      <c r="Q89" s="180"/>
      <c r="R89" s="178"/>
      <c r="S89" s="178"/>
      <c r="T89" s="178"/>
      <c r="U89" s="178"/>
      <c r="V89" s="178"/>
      <c r="W89" s="179"/>
      <c r="X89" s="180"/>
      <c r="Y89" s="178"/>
      <c r="Z89" s="178"/>
      <c r="AA89" s="178"/>
      <c r="AB89" s="178"/>
      <c r="AC89" s="178"/>
      <c r="AD89" s="179"/>
      <c r="AE89" s="181"/>
      <c r="AF89" s="178"/>
      <c r="AG89" s="178"/>
      <c r="AH89" s="178"/>
      <c r="AI89" s="178"/>
      <c r="AJ89" s="178"/>
      <c r="AK89" s="178"/>
      <c r="AL89" s="184">
        <v>0</v>
      </c>
    </row>
    <row r="90" spans="1:38" hidden="1" x14ac:dyDescent="0.25">
      <c r="A90" s="183">
        <v>86</v>
      </c>
      <c r="B90" s="176" t="str">
        <f>Anexo_01!B105</f>
        <v/>
      </c>
      <c r="C90" s="185"/>
      <c r="D90" s="178"/>
      <c r="E90" s="178"/>
      <c r="F90" s="178"/>
      <c r="G90" s="178"/>
      <c r="H90" s="178"/>
      <c r="I90" s="179"/>
      <c r="J90" s="180"/>
      <c r="K90" s="178"/>
      <c r="L90" s="178"/>
      <c r="M90" s="178"/>
      <c r="N90" s="178"/>
      <c r="O90" s="178"/>
      <c r="P90" s="179"/>
      <c r="Q90" s="180"/>
      <c r="R90" s="178"/>
      <c r="S90" s="178"/>
      <c r="T90" s="178"/>
      <c r="U90" s="178"/>
      <c r="V90" s="178"/>
      <c r="W90" s="179"/>
      <c r="X90" s="180"/>
      <c r="Y90" s="178"/>
      <c r="Z90" s="178"/>
      <c r="AA90" s="178"/>
      <c r="AB90" s="178"/>
      <c r="AC90" s="178"/>
      <c r="AD90" s="179"/>
      <c r="AE90" s="181"/>
      <c r="AF90" s="178"/>
      <c r="AG90" s="178"/>
      <c r="AH90" s="178"/>
      <c r="AI90" s="178"/>
      <c r="AJ90" s="178"/>
      <c r="AK90" s="178"/>
      <c r="AL90" s="184">
        <v>0</v>
      </c>
    </row>
    <row r="91" spans="1:38" hidden="1" x14ac:dyDescent="0.25">
      <c r="A91" s="183">
        <v>87</v>
      </c>
      <c r="B91" s="176" t="str">
        <f>Anexo_01!B106</f>
        <v/>
      </c>
      <c r="C91" s="185"/>
      <c r="D91" s="178"/>
      <c r="E91" s="178"/>
      <c r="F91" s="178"/>
      <c r="G91" s="178"/>
      <c r="H91" s="178"/>
      <c r="I91" s="179"/>
      <c r="J91" s="180"/>
      <c r="K91" s="178"/>
      <c r="L91" s="178"/>
      <c r="M91" s="178"/>
      <c r="N91" s="178"/>
      <c r="O91" s="178"/>
      <c r="P91" s="179"/>
      <c r="Q91" s="180"/>
      <c r="R91" s="178"/>
      <c r="S91" s="178"/>
      <c r="T91" s="178"/>
      <c r="U91" s="178"/>
      <c r="V91" s="178"/>
      <c r="W91" s="179"/>
      <c r="X91" s="180"/>
      <c r="Y91" s="178"/>
      <c r="Z91" s="178"/>
      <c r="AA91" s="178"/>
      <c r="AB91" s="178"/>
      <c r="AC91" s="178"/>
      <c r="AD91" s="179"/>
      <c r="AE91" s="181"/>
      <c r="AF91" s="178"/>
      <c r="AG91" s="178"/>
      <c r="AH91" s="178"/>
      <c r="AI91" s="178"/>
      <c r="AJ91" s="178"/>
      <c r="AK91" s="178"/>
      <c r="AL91" s="184">
        <v>0</v>
      </c>
    </row>
    <row r="92" spans="1:38" hidden="1" x14ac:dyDescent="0.25">
      <c r="A92" s="183">
        <v>88</v>
      </c>
      <c r="B92" s="176" t="str">
        <f>Anexo_01!B107</f>
        <v/>
      </c>
      <c r="C92" s="185"/>
      <c r="D92" s="178"/>
      <c r="E92" s="178"/>
      <c r="F92" s="178"/>
      <c r="G92" s="178"/>
      <c r="H92" s="178"/>
      <c r="I92" s="179"/>
      <c r="J92" s="180"/>
      <c r="K92" s="178"/>
      <c r="L92" s="178"/>
      <c r="M92" s="178"/>
      <c r="N92" s="178"/>
      <c r="O92" s="178"/>
      <c r="P92" s="179"/>
      <c r="Q92" s="180"/>
      <c r="R92" s="178"/>
      <c r="S92" s="178"/>
      <c r="T92" s="178"/>
      <c r="U92" s="178"/>
      <c r="V92" s="178"/>
      <c r="W92" s="179"/>
      <c r="X92" s="180"/>
      <c r="Y92" s="178"/>
      <c r="Z92" s="178"/>
      <c r="AA92" s="178"/>
      <c r="AB92" s="178"/>
      <c r="AC92" s="178"/>
      <c r="AD92" s="179"/>
      <c r="AE92" s="181"/>
      <c r="AF92" s="178"/>
      <c r="AG92" s="178"/>
      <c r="AH92" s="178"/>
      <c r="AI92" s="178"/>
      <c r="AJ92" s="178"/>
      <c r="AK92" s="178"/>
      <c r="AL92" s="184">
        <v>0</v>
      </c>
    </row>
    <row r="93" spans="1:38" hidden="1" x14ac:dyDescent="0.25">
      <c r="A93" s="183">
        <v>89</v>
      </c>
      <c r="B93" s="176" t="str">
        <f>Anexo_01!B108</f>
        <v/>
      </c>
      <c r="C93" s="185"/>
      <c r="D93" s="178"/>
      <c r="E93" s="178"/>
      <c r="F93" s="178"/>
      <c r="G93" s="178"/>
      <c r="H93" s="178"/>
      <c r="I93" s="179"/>
      <c r="J93" s="180"/>
      <c r="K93" s="178"/>
      <c r="L93" s="178"/>
      <c r="M93" s="178"/>
      <c r="N93" s="178"/>
      <c r="O93" s="178"/>
      <c r="P93" s="179"/>
      <c r="Q93" s="180"/>
      <c r="R93" s="178"/>
      <c r="S93" s="178"/>
      <c r="T93" s="178"/>
      <c r="U93" s="178"/>
      <c r="V93" s="178"/>
      <c r="W93" s="179"/>
      <c r="X93" s="180"/>
      <c r="Y93" s="178"/>
      <c r="Z93" s="178"/>
      <c r="AA93" s="178"/>
      <c r="AB93" s="178"/>
      <c r="AC93" s="178"/>
      <c r="AD93" s="179"/>
      <c r="AE93" s="181"/>
      <c r="AF93" s="178"/>
      <c r="AG93" s="178"/>
      <c r="AH93" s="178"/>
      <c r="AI93" s="178"/>
      <c r="AJ93" s="178"/>
      <c r="AK93" s="178"/>
      <c r="AL93" s="184">
        <v>0</v>
      </c>
    </row>
    <row r="94" spans="1:38" hidden="1" x14ac:dyDescent="0.25">
      <c r="A94" s="183">
        <v>90</v>
      </c>
      <c r="B94" s="176" t="str">
        <f>Anexo_01!B109</f>
        <v/>
      </c>
      <c r="C94" s="185"/>
      <c r="D94" s="178"/>
      <c r="E94" s="178"/>
      <c r="F94" s="178"/>
      <c r="G94" s="178"/>
      <c r="H94" s="178"/>
      <c r="I94" s="179"/>
      <c r="J94" s="180"/>
      <c r="K94" s="178"/>
      <c r="L94" s="178"/>
      <c r="M94" s="178"/>
      <c r="N94" s="178"/>
      <c r="O94" s="178"/>
      <c r="P94" s="179"/>
      <c r="Q94" s="180"/>
      <c r="R94" s="178"/>
      <c r="S94" s="178"/>
      <c r="T94" s="178"/>
      <c r="U94" s="178"/>
      <c r="V94" s="178"/>
      <c r="W94" s="179"/>
      <c r="X94" s="180"/>
      <c r="Y94" s="178"/>
      <c r="Z94" s="178"/>
      <c r="AA94" s="178"/>
      <c r="AB94" s="178"/>
      <c r="AC94" s="178"/>
      <c r="AD94" s="179"/>
      <c r="AE94" s="181"/>
      <c r="AF94" s="178"/>
      <c r="AG94" s="178"/>
      <c r="AH94" s="178"/>
      <c r="AI94" s="178"/>
      <c r="AJ94" s="178"/>
      <c r="AK94" s="178"/>
      <c r="AL94" s="184">
        <v>0</v>
      </c>
    </row>
    <row r="95" spans="1:38" hidden="1" x14ac:dyDescent="0.25">
      <c r="A95" s="183">
        <v>91</v>
      </c>
      <c r="B95" s="176" t="str">
        <f>Anexo_01!B110</f>
        <v/>
      </c>
      <c r="C95" s="185"/>
      <c r="D95" s="178"/>
      <c r="E95" s="178"/>
      <c r="F95" s="178"/>
      <c r="G95" s="178"/>
      <c r="H95" s="178"/>
      <c r="I95" s="179"/>
      <c r="J95" s="180"/>
      <c r="K95" s="178"/>
      <c r="L95" s="178"/>
      <c r="M95" s="178"/>
      <c r="N95" s="178"/>
      <c r="O95" s="178"/>
      <c r="P95" s="179"/>
      <c r="Q95" s="180"/>
      <c r="R95" s="178"/>
      <c r="S95" s="178"/>
      <c r="T95" s="178"/>
      <c r="U95" s="178"/>
      <c r="V95" s="178"/>
      <c r="W95" s="179"/>
      <c r="X95" s="180"/>
      <c r="Y95" s="178"/>
      <c r="Z95" s="178"/>
      <c r="AA95" s="178"/>
      <c r="AB95" s="178"/>
      <c r="AC95" s="178"/>
      <c r="AD95" s="179"/>
      <c r="AE95" s="181"/>
      <c r="AF95" s="178"/>
      <c r="AG95" s="178"/>
      <c r="AH95" s="178"/>
      <c r="AI95" s="178"/>
      <c r="AJ95" s="178"/>
      <c r="AK95" s="178"/>
      <c r="AL95" s="184">
        <v>0</v>
      </c>
    </row>
    <row r="96" spans="1:38" hidden="1" x14ac:dyDescent="0.25">
      <c r="A96" s="183">
        <v>92</v>
      </c>
      <c r="B96" s="176" t="str">
        <f>Anexo_01!B111</f>
        <v/>
      </c>
      <c r="C96" s="185"/>
      <c r="D96" s="178"/>
      <c r="E96" s="178"/>
      <c r="F96" s="178"/>
      <c r="G96" s="178"/>
      <c r="H96" s="178"/>
      <c r="I96" s="179"/>
      <c r="J96" s="180"/>
      <c r="K96" s="178"/>
      <c r="L96" s="178"/>
      <c r="M96" s="178"/>
      <c r="N96" s="178"/>
      <c r="O96" s="178"/>
      <c r="P96" s="179"/>
      <c r="Q96" s="180"/>
      <c r="R96" s="178"/>
      <c r="S96" s="178"/>
      <c r="T96" s="178"/>
      <c r="U96" s="178"/>
      <c r="V96" s="178"/>
      <c r="W96" s="179"/>
      <c r="X96" s="180"/>
      <c r="Y96" s="178"/>
      <c r="Z96" s="178"/>
      <c r="AA96" s="178"/>
      <c r="AB96" s="178"/>
      <c r="AC96" s="178"/>
      <c r="AD96" s="179"/>
      <c r="AE96" s="181"/>
      <c r="AF96" s="178"/>
      <c r="AG96" s="178"/>
      <c r="AH96" s="178"/>
      <c r="AI96" s="178"/>
      <c r="AJ96" s="178"/>
      <c r="AK96" s="178"/>
      <c r="AL96" s="184">
        <v>0</v>
      </c>
    </row>
    <row r="97" spans="1:38" hidden="1" x14ac:dyDescent="0.25">
      <c r="A97" s="183">
        <v>93</v>
      </c>
      <c r="B97" s="176" t="str">
        <f>Anexo_01!B112</f>
        <v/>
      </c>
      <c r="C97" s="185"/>
      <c r="D97" s="178"/>
      <c r="E97" s="178"/>
      <c r="F97" s="178"/>
      <c r="G97" s="178"/>
      <c r="H97" s="178"/>
      <c r="I97" s="179"/>
      <c r="J97" s="180"/>
      <c r="K97" s="178"/>
      <c r="L97" s="178"/>
      <c r="M97" s="178"/>
      <c r="N97" s="178"/>
      <c r="O97" s="178"/>
      <c r="P97" s="179"/>
      <c r="Q97" s="180"/>
      <c r="R97" s="178"/>
      <c r="S97" s="178"/>
      <c r="T97" s="178"/>
      <c r="U97" s="178"/>
      <c r="V97" s="178"/>
      <c r="W97" s="179"/>
      <c r="X97" s="180"/>
      <c r="Y97" s="178"/>
      <c r="Z97" s="178"/>
      <c r="AA97" s="178"/>
      <c r="AB97" s="178"/>
      <c r="AC97" s="178"/>
      <c r="AD97" s="179"/>
      <c r="AE97" s="181"/>
      <c r="AF97" s="178"/>
      <c r="AG97" s="178"/>
      <c r="AH97" s="178"/>
      <c r="AI97" s="178"/>
      <c r="AJ97" s="178"/>
      <c r="AK97" s="178"/>
      <c r="AL97" s="184">
        <v>0</v>
      </c>
    </row>
    <row r="98" spans="1:38" hidden="1" x14ac:dyDescent="0.25">
      <c r="A98" s="183">
        <v>94</v>
      </c>
      <c r="B98" s="176" t="str">
        <f>Anexo_01!B113</f>
        <v/>
      </c>
      <c r="C98" s="185"/>
      <c r="D98" s="178"/>
      <c r="E98" s="178"/>
      <c r="F98" s="178"/>
      <c r="G98" s="178"/>
      <c r="H98" s="178"/>
      <c r="I98" s="179"/>
      <c r="J98" s="180"/>
      <c r="K98" s="178"/>
      <c r="L98" s="178"/>
      <c r="M98" s="178"/>
      <c r="N98" s="178"/>
      <c r="O98" s="178"/>
      <c r="P98" s="179"/>
      <c r="Q98" s="180"/>
      <c r="R98" s="178"/>
      <c r="S98" s="178"/>
      <c r="T98" s="178"/>
      <c r="U98" s="178"/>
      <c r="V98" s="178"/>
      <c r="W98" s="179"/>
      <c r="X98" s="180"/>
      <c r="Y98" s="178"/>
      <c r="Z98" s="178"/>
      <c r="AA98" s="178"/>
      <c r="AB98" s="178"/>
      <c r="AC98" s="178"/>
      <c r="AD98" s="179"/>
      <c r="AE98" s="181"/>
      <c r="AF98" s="178"/>
      <c r="AG98" s="178"/>
      <c r="AH98" s="178"/>
      <c r="AI98" s="178"/>
      <c r="AJ98" s="178"/>
      <c r="AK98" s="178"/>
      <c r="AL98" s="184">
        <v>0</v>
      </c>
    </row>
    <row r="99" spans="1:38" hidden="1" x14ac:dyDescent="0.25">
      <c r="A99" s="183">
        <v>95</v>
      </c>
      <c r="B99" s="176" t="str">
        <f>Anexo_01!B114</f>
        <v/>
      </c>
      <c r="C99" s="185"/>
      <c r="D99" s="178"/>
      <c r="E99" s="178"/>
      <c r="F99" s="178"/>
      <c r="G99" s="178"/>
      <c r="H99" s="178"/>
      <c r="I99" s="179"/>
      <c r="J99" s="180"/>
      <c r="K99" s="178"/>
      <c r="L99" s="178"/>
      <c r="M99" s="178"/>
      <c r="N99" s="178"/>
      <c r="O99" s="178"/>
      <c r="P99" s="179"/>
      <c r="Q99" s="180"/>
      <c r="R99" s="178"/>
      <c r="S99" s="178"/>
      <c r="T99" s="178"/>
      <c r="U99" s="178"/>
      <c r="V99" s="178"/>
      <c r="W99" s="179"/>
      <c r="X99" s="180"/>
      <c r="Y99" s="178"/>
      <c r="Z99" s="178"/>
      <c r="AA99" s="178"/>
      <c r="AB99" s="178"/>
      <c r="AC99" s="178"/>
      <c r="AD99" s="179"/>
      <c r="AE99" s="181"/>
      <c r="AF99" s="178"/>
      <c r="AG99" s="178"/>
      <c r="AH99" s="178"/>
      <c r="AI99" s="178"/>
      <c r="AJ99" s="178"/>
      <c r="AK99" s="178"/>
      <c r="AL99" s="184">
        <v>0</v>
      </c>
    </row>
    <row r="100" spans="1:38" hidden="1" x14ac:dyDescent="0.25">
      <c r="A100" s="183">
        <v>96</v>
      </c>
      <c r="B100" s="176" t="str">
        <f>Anexo_01!B115</f>
        <v/>
      </c>
      <c r="C100" s="185"/>
      <c r="D100" s="178"/>
      <c r="E100" s="178"/>
      <c r="F100" s="178"/>
      <c r="G100" s="178"/>
      <c r="H100" s="178"/>
      <c r="I100" s="179"/>
      <c r="J100" s="180"/>
      <c r="K100" s="178"/>
      <c r="L100" s="178"/>
      <c r="M100" s="178"/>
      <c r="N100" s="178"/>
      <c r="O100" s="178"/>
      <c r="P100" s="179"/>
      <c r="Q100" s="180"/>
      <c r="R100" s="178"/>
      <c r="S100" s="178"/>
      <c r="T100" s="178"/>
      <c r="U100" s="178"/>
      <c r="V100" s="178"/>
      <c r="W100" s="179"/>
      <c r="X100" s="180"/>
      <c r="Y100" s="178"/>
      <c r="Z100" s="178"/>
      <c r="AA100" s="178"/>
      <c r="AB100" s="178"/>
      <c r="AC100" s="178"/>
      <c r="AD100" s="179"/>
      <c r="AE100" s="181"/>
      <c r="AF100" s="178"/>
      <c r="AG100" s="178"/>
      <c r="AH100" s="178"/>
      <c r="AI100" s="178"/>
      <c r="AJ100" s="178"/>
      <c r="AK100" s="178"/>
      <c r="AL100" s="184">
        <v>0</v>
      </c>
    </row>
    <row r="101" spans="1:38" hidden="1" x14ac:dyDescent="0.25">
      <c r="A101" s="183">
        <v>97</v>
      </c>
      <c r="B101" s="176" t="str">
        <f>Anexo_01!B116</f>
        <v/>
      </c>
      <c r="C101" s="185"/>
      <c r="D101" s="178"/>
      <c r="E101" s="178"/>
      <c r="F101" s="178"/>
      <c r="G101" s="178"/>
      <c r="H101" s="178"/>
      <c r="I101" s="179"/>
      <c r="J101" s="180"/>
      <c r="K101" s="178"/>
      <c r="L101" s="178"/>
      <c r="M101" s="178"/>
      <c r="N101" s="178"/>
      <c r="O101" s="178"/>
      <c r="P101" s="179"/>
      <c r="Q101" s="180"/>
      <c r="R101" s="178"/>
      <c r="S101" s="178"/>
      <c r="T101" s="178"/>
      <c r="U101" s="178"/>
      <c r="V101" s="178"/>
      <c r="W101" s="179"/>
      <c r="X101" s="180"/>
      <c r="Y101" s="178"/>
      <c r="Z101" s="178"/>
      <c r="AA101" s="178"/>
      <c r="AB101" s="178"/>
      <c r="AC101" s="178"/>
      <c r="AD101" s="179"/>
      <c r="AE101" s="181"/>
      <c r="AF101" s="178"/>
      <c r="AG101" s="178"/>
      <c r="AH101" s="178"/>
      <c r="AI101" s="178"/>
      <c r="AJ101" s="178"/>
      <c r="AK101" s="178"/>
      <c r="AL101" s="184">
        <v>0</v>
      </c>
    </row>
    <row r="102" spans="1:38" hidden="1" x14ac:dyDescent="0.25">
      <c r="A102" s="183">
        <v>98</v>
      </c>
      <c r="B102" s="176" t="str">
        <f>Anexo_01!B117</f>
        <v/>
      </c>
      <c r="C102" s="185"/>
      <c r="D102" s="178"/>
      <c r="E102" s="178"/>
      <c r="F102" s="178"/>
      <c r="G102" s="178"/>
      <c r="H102" s="178"/>
      <c r="I102" s="179"/>
      <c r="J102" s="180"/>
      <c r="K102" s="178"/>
      <c r="L102" s="178"/>
      <c r="M102" s="178"/>
      <c r="N102" s="178"/>
      <c r="O102" s="178"/>
      <c r="P102" s="179"/>
      <c r="Q102" s="180"/>
      <c r="R102" s="178"/>
      <c r="S102" s="178"/>
      <c r="T102" s="178"/>
      <c r="U102" s="178"/>
      <c r="V102" s="178"/>
      <c r="W102" s="179"/>
      <c r="X102" s="180"/>
      <c r="Y102" s="178"/>
      <c r="Z102" s="178"/>
      <c r="AA102" s="178"/>
      <c r="AB102" s="178"/>
      <c r="AC102" s="178"/>
      <c r="AD102" s="179"/>
      <c r="AE102" s="181"/>
      <c r="AF102" s="178"/>
      <c r="AG102" s="178"/>
      <c r="AH102" s="178"/>
      <c r="AI102" s="178"/>
      <c r="AJ102" s="178"/>
      <c r="AK102" s="178"/>
      <c r="AL102" s="184">
        <v>0</v>
      </c>
    </row>
    <row r="103" spans="1:38" hidden="1" x14ac:dyDescent="0.25">
      <c r="A103" s="183">
        <v>99</v>
      </c>
      <c r="B103" s="176" t="str">
        <f>Anexo_01!B118</f>
        <v/>
      </c>
      <c r="C103" s="185"/>
      <c r="D103" s="178"/>
      <c r="E103" s="178"/>
      <c r="F103" s="178"/>
      <c r="G103" s="178"/>
      <c r="H103" s="178"/>
      <c r="I103" s="179"/>
      <c r="J103" s="180"/>
      <c r="K103" s="178"/>
      <c r="L103" s="178"/>
      <c r="M103" s="178"/>
      <c r="N103" s="178"/>
      <c r="O103" s="178"/>
      <c r="P103" s="179"/>
      <c r="Q103" s="180"/>
      <c r="R103" s="178"/>
      <c r="S103" s="178"/>
      <c r="T103" s="178"/>
      <c r="U103" s="178"/>
      <c r="V103" s="178"/>
      <c r="W103" s="179"/>
      <c r="X103" s="180"/>
      <c r="Y103" s="178"/>
      <c r="Z103" s="178"/>
      <c r="AA103" s="178"/>
      <c r="AB103" s="178"/>
      <c r="AC103" s="178"/>
      <c r="AD103" s="179"/>
      <c r="AE103" s="181"/>
      <c r="AF103" s="178"/>
      <c r="AG103" s="178"/>
      <c r="AH103" s="178"/>
      <c r="AI103" s="178"/>
      <c r="AJ103" s="178"/>
      <c r="AK103" s="178"/>
      <c r="AL103" s="184">
        <v>0</v>
      </c>
    </row>
    <row r="104" spans="1:38" hidden="1" x14ac:dyDescent="0.25">
      <c r="A104" s="183">
        <v>100</v>
      </c>
      <c r="B104" s="176" t="str">
        <f>Anexo_01!B119</f>
        <v/>
      </c>
      <c r="C104" s="185"/>
      <c r="D104" s="178"/>
      <c r="E104" s="178"/>
      <c r="F104" s="178"/>
      <c r="G104" s="178"/>
      <c r="H104" s="178"/>
      <c r="I104" s="179"/>
      <c r="J104" s="180"/>
      <c r="K104" s="178"/>
      <c r="L104" s="178"/>
      <c r="M104" s="178"/>
      <c r="N104" s="178"/>
      <c r="O104" s="178"/>
      <c r="P104" s="179"/>
      <c r="Q104" s="180"/>
      <c r="R104" s="178"/>
      <c r="S104" s="178"/>
      <c r="T104" s="178"/>
      <c r="U104" s="178"/>
      <c r="V104" s="178"/>
      <c r="W104" s="179"/>
      <c r="X104" s="180"/>
      <c r="Y104" s="178"/>
      <c r="Z104" s="178"/>
      <c r="AA104" s="178"/>
      <c r="AB104" s="178"/>
      <c r="AC104" s="178"/>
      <c r="AD104" s="179"/>
      <c r="AE104" s="181"/>
      <c r="AF104" s="178"/>
      <c r="AG104" s="178"/>
      <c r="AH104" s="178"/>
      <c r="AI104" s="178"/>
      <c r="AJ104" s="178"/>
      <c r="AK104" s="178"/>
      <c r="AL104" s="184">
        <v>0</v>
      </c>
    </row>
    <row r="105" spans="1:38" hidden="1" x14ac:dyDescent="0.25">
      <c r="A105" s="183">
        <v>101</v>
      </c>
      <c r="B105" s="176" t="str">
        <f>Anexo_01!B120</f>
        <v/>
      </c>
      <c r="C105" s="185"/>
      <c r="D105" s="178"/>
      <c r="E105" s="178"/>
      <c r="F105" s="178"/>
      <c r="G105" s="178"/>
      <c r="H105" s="178"/>
      <c r="I105" s="179"/>
      <c r="J105" s="180"/>
      <c r="K105" s="178"/>
      <c r="L105" s="178"/>
      <c r="M105" s="178"/>
      <c r="N105" s="178"/>
      <c r="O105" s="178"/>
      <c r="P105" s="179"/>
      <c r="Q105" s="180"/>
      <c r="R105" s="178"/>
      <c r="S105" s="178"/>
      <c r="T105" s="178"/>
      <c r="U105" s="178"/>
      <c r="V105" s="178"/>
      <c r="W105" s="179"/>
      <c r="X105" s="180"/>
      <c r="Y105" s="178"/>
      <c r="Z105" s="178"/>
      <c r="AA105" s="178"/>
      <c r="AB105" s="178"/>
      <c r="AC105" s="178"/>
      <c r="AD105" s="179"/>
      <c r="AE105" s="181"/>
      <c r="AF105" s="178"/>
      <c r="AG105" s="178"/>
      <c r="AH105" s="178"/>
      <c r="AI105" s="178"/>
      <c r="AJ105" s="178"/>
      <c r="AK105" s="178"/>
      <c r="AL105" s="184">
        <v>0</v>
      </c>
    </row>
    <row r="106" spans="1:38" hidden="1" x14ac:dyDescent="0.25">
      <c r="A106" s="183">
        <v>102</v>
      </c>
      <c r="B106" s="176" t="str">
        <f>Anexo_01!B121</f>
        <v/>
      </c>
      <c r="C106" s="185"/>
      <c r="D106" s="178"/>
      <c r="E106" s="178"/>
      <c r="F106" s="178"/>
      <c r="G106" s="178"/>
      <c r="H106" s="178"/>
      <c r="I106" s="179"/>
      <c r="J106" s="180"/>
      <c r="K106" s="178"/>
      <c r="L106" s="178"/>
      <c r="M106" s="178"/>
      <c r="N106" s="178"/>
      <c r="O106" s="178"/>
      <c r="P106" s="179"/>
      <c r="Q106" s="180"/>
      <c r="R106" s="178"/>
      <c r="S106" s="178"/>
      <c r="T106" s="178"/>
      <c r="U106" s="178"/>
      <c r="V106" s="178"/>
      <c r="W106" s="179"/>
      <c r="X106" s="180"/>
      <c r="Y106" s="178"/>
      <c r="Z106" s="178"/>
      <c r="AA106" s="178"/>
      <c r="AB106" s="178"/>
      <c r="AC106" s="178"/>
      <c r="AD106" s="179"/>
      <c r="AE106" s="181"/>
      <c r="AF106" s="178"/>
      <c r="AG106" s="178"/>
      <c r="AH106" s="178"/>
      <c r="AI106" s="178"/>
      <c r="AJ106" s="178"/>
      <c r="AK106" s="178"/>
      <c r="AL106" s="184">
        <v>0</v>
      </c>
    </row>
    <row r="107" spans="1:38" hidden="1" x14ac:dyDescent="0.25">
      <c r="A107" s="183">
        <v>103</v>
      </c>
      <c r="B107" s="176" t="str">
        <f>Anexo_01!B122</f>
        <v/>
      </c>
      <c r="C107" s="185"/>
      <c r="D107" s="178"/>
      <c r="E107" s="178"/>
      <c r="F107" s="178"/>
      <c r="G107" s="178"/>
      <c r="H107" s="178"/>
      <c r="I107" s="179"/>
      <c r="J107" s="180"/>
      <c r="K107" s="178"/>
      <c r="L107" s="178"/>
      <c r="M107" s="178"/>
      <c r="N107" s="178"/>
      <c r="O107" s="178"/>
      <c r="P107" s="179"/>
      <c r="Q107" s="180"/>
      <c r="R107" s="178"/>
      <c r="S107" s="178"/>
      <c r="T107" s="178"/>
      <c r="U107" s="178"/>
      <c r="V107" s="178"/>
      <c r="W107" s="179"/>
      <c r="X107" s="180"/>
      <c r="Y107" s="178"/>
      <c r="Z107" s="178"/>
      <c r="AA107" s="178"/>
      <c r="AB107" s="178"/>
      <c r="AC107" s="178"/>
      <c r="AD107" s="179"/>
      <c r="AE107" s="181"/>
      <c r="AF107" s="178"/>
      <c r="AG107" s="178"/>
      <c r="AH107" s="178"/>
      <c r="AI107" s="178"/>
      <c r="AJ107" s="178"/>
      <c r="AK107" s="178"/>
      <c r="AL107" s="184">
        <v>0</v>
      </c>
    </row>
    <row r="108" spans="1:38" hidden="1" x14ac:dyDescent="0.25">
      <c r="A108" s="183">
        <v>104</v>
      </c>
      <c r="B108" s="176" t="str">
        <f>Anexo_01!B123</f>
        <v/>
      </c>
      <c r="C108" s="185"/>
      <c r="D108" s="178"/>
      <c r="E108" s="178"/>
      <c r="F108" s="178"/>
      <c r="G108" s="178"/>
      <c r="H108" s="178"/>
      <c r="I108" s="179"/>
      <c r="J108" s="180"/>
      <c r="K108" s="178"/>
      <c r="L108" s="178"/>
      <c r="M108" s="178"/>
      <c r="N108" s="178"/>
      <c r="O108" s="178"/>
      <c r="P108" s="179"/>
      <c r="Q108" s="180"/>
      <c r="R108" s="178"/>
      <c r="S108" s="178"/>
      <c r="T108" s="178"/>
      <c r="U108" s="178"/>
      <c r="V108" s="178"/>
      <c r="W108" s="179"/>
      <c r="X108" s="180"/>
      <c r="Y108" s="178"/>
      <c r="Z108" s="178"/>
      <c r="AA108" s="178"/>
      <c r="AB108" s="178"/>
      <c r="AC108" s="178"/>
      <c r="AD108" s="179"/>
      <c r="AE108" s="181"/>
      <c r="AF108" s="178"/>
      <c r="AG108" s="178"/>
      <c r="AH108" s="178"/>
      <c r="AI108" s="178"/>
      <c r="AJ108" s="178"/>
      <c r="AK108" s="178"/>
      <c r="AL108" s="184">
        <v>0</v>
      </c>
    </row>
    <row r="109" spans="1:38" hidden="1" x14ac:dyDescent="0.25">
      <c r="A109" s="183">
        <v>105</v>
      </c>
      <c r="B109" s="176" t="str">
        <f>Anexo_01!B124</f>
        <v/>
      </c>
      <c r="C109" s="185"/>
      <c r="D109" s="178"/>
      <c r="E109" s="178"/>
      <c r="F109" s="178"/>
      <c r="G109" s="178"/>
      <c r="H109" s="178"/>
      <c r="I109" s="179"/>
      <c r="J109" s="180"/>
      <c r="K109" s="178"/>
      <c r="L109" s="178"/>
      <c r="M109" s="178"/>
      <c r="N109" s="178"/>
      <c r="O109" s="178"/>
      <c r="P109" s="179"/>
      <c r="Q109" s="180"/>
      <c r="R109" s="178"/>
      <c r="S109" s="178"/>
      <c r="T109" s="178"/>
      <c r="U109" s="178"/>
      <c r="V109" s="178"/>
      <c r="W109" s="179"/>
      <c r="X109" s="180"/>
      <c r="Y109" s="178"/>
      <c r="Z109" s="178"/>
      <c r="AA109" s="178"/>
      <c r="AB109" s="178"/>
      <c r="AC109" s="178"/>
      <c r="AD109" s="179"/>
      <c r="AE109" s="181"/>
      <c r="AF109" s="178"/>
      <c r="AG109" s="178"/>
      <c r="AH109" s="178"/>
      <c r="AI109" s="178"/>
      <c r="AJ109" s="178"/>
      <c r="AK109" s="178"/>
      <c r="AL109" s="184">
        <v>0</v>
      </c>
    </row>
    <row r="110" spans="1:38" hidden="1" x14ac:dyDescent="0.25">
      <c r="A110" s="183">
        <v>106</v>
      </c>
      <c r="B110" s="176" t="str">
        <f>Anexo_01!B125</f>
        <v/>
      </c>
      <c r="C110" s="185"/>
      <c r="D110" s="178"/>
      <c r="E110" s="178"/>
      <c r="F110" s="178"/>
      <c r="G110" s="178"/>
      <c r="H110" s="178"/>
      <c r="I110" s="179"/>
      <c r="J110" s="180"/>
      <c r="K110" s="178"/>
      <c r="L110" s="178"/>
      <c r="M110" s="178"/>
      <c r="N110" s="178"/>
      <c r="O110" s="178"/>
      <c r="P110" s="179"/>
      <c r="Q110" s="180"/>
      <c r="R110" s="178"/>
      <c r="S110" s="178"/>
      <c r="T110" s="178"/>
      <c r="U110" s="178"/>
      <c r="V110" s="178"/>
      <c r="W110" s="179"/>
      <c r="X110" s="180"/>
      <c r="Y110" s="178"/>
      <c r="Z110" s="178"/>
      <c r="AA110" s="178"/>
      <c r="AB110" s="178"/>
      <c r="AC110" s="178"/>
      <c r="AD110" s="179"/>
      <c r="AE110" s="181"/>
      <c r="AF110" s="178"/>
      <c r="AG110" s="178"/>
      <c r="AH110" s="178"/>
      <c r="AI110" s="178"/>
      <c r="AJ110" s="178"/>
      <c r="AK110" s="178"/>
      <c r="AL110" s="184">
        <v>0</v>
      </c>
    </row>
    <row r="111" spans="1:38" hidden="1" x14ac:dyDescent="0.25">
      <c r="A111" s="183">
        <v>107</v>
      </c>
      <c r="B111" s="176" t="str">
        <f>Anexo_01!B126</f>
        <v/>
      </c>
      <c r="C111" s="185"/>
      <c r="D111" s="178"/>
      <c r="E111" s="178"/>
      <c r="F111" s="178"/>
      <c r="G111" s="178"/>
      <c r="H111" s="178"/>
      <c r="I111" s="179"/>
      <c r="J111" s="180"/>
      <c r="K111" s="178"/>
      <c r="L111" s="178"/>
      <c r="M111" s="178"/>
      <c r="N111" s="178"/>
      <c r="O111" s="178"/>
      <c r="P111" s="179"/>
      <c r="Q111" s="180"/>
      <c r="R111" s="178"/>
      <c r="S111" s="178"/>
      <c r="T111" s="178"/>
      <c r="U111" s="178"/>
      <c r="V111" s="178"/>
      <c r="W111" s="179"/>
      <c r="X111" s="180"/>
      <c r="Y111" s="178"/>
      <c r="Z111" s="178"/>
      <c r="AA111" s="178"/>
      <c r="AB111" s="178"/>
      <c r="AC111" s="178"/>
      <c r="AD111" s="179"/>
      <c r="AE111" s="181"/>
      <c r="AF111" s="178"/>
      <c r="AG111" s="178"/>
      <c r="AH111" s="178"/>
      <c r="AI111" s="178"/>
      <c r="AJ111" s="178"/>
      <c r="AK111" s="178"/>
      <c r="AL111" s="184">
        <v>0</v>
      </c>
    </row>
    <row r="112" spans="1:38" hidden="1" x14ac:dyDescent="0.25">
      <c r="A112" s="183">
        <v>108</v>
      </c>
      <c r="B112" s="176" t="str">
        <f>Anexo_01!B127</f>
        <v/>
      </c>
      <c r="C112" s="185"/>
      <c r="D112" s="178"/>
      <c r="E112" s="178"/>
      <c r="F112" s="178"/>
      <c r="G112" s="178"/>
      <c r="H112" s="178"/>
      <c r="I112" s="179"/>
      <c r="J112" s="180"/>
      <c r="K112" s="178"/>
      <c r="L112" s="178"/>
      <c r="M112" s="178"/>
      <c r="N112" s="178"/>
      <c r="O112" s="178"/>
      <c r="P112" s="179"/>
      <c r="Q112" s="180"/>
      <c r="R112" s="178"/>
      <c r="S112" s="178"/>
      <c r="T112" s="178"/>
      <c r="U112" s="178"/>
      <c r="V112" s="178"/>
      <c r="W112" s="179"/>
      <c r="X112" s="180"/>
      <c r="Y112" s="178"/>
      <c r="Z112" s="178"/>
      <c r="AA112" s="178"/>
      <c r="AB112" s="178"/>
      <c r="AC112" s="178"/>
      <c r="AD112" s="179"/>
      <c r="AE112" s="181"/>
      <c r="AF112" s="178"/>
      <c r="AG112" s="178"/>
      <c r="AH112" s="178"/>
      <c r="AI112" s="178"/>
      <c r="AJ112" s="178"/>
      <c r="AK112" s="178"/>
      <c r="AL112" s="184">
        <v>0</v>
      </c>
    </row>
    <row r="113" spans="1:38" hidden="1" x14ac:dyDescent="0.25">
      <c r="A113" s="183">
        <v>109</v>
      </c>
      <c r="B113" s="176" t="str">
        <f>Anexo_01!B128</f>
        <v/>
      </c>
      <c r="C113" s="185"/>
      <c r="D113" s="178"/>
      <c r="E113" s="178"/>
      <c r="F113" s="178"/>
      <c r="G113" s="178"/>
      <c r="H113" s="178"/>
      <c r="I113" s="179"/>
      <c r="J113" s="180"/>
      <c r="K113" s="178"/>
      <c r="L113" s="178"/>
      <c r="M113" s="178"/>
      <c r="N113" s="178"/>
      <c r="O113" s="178"/>
      <c r="P113" s="179"/>
      <c r="Q113" s="180"/>
      <c r="R113" s="178"/>
      <c r="S113" s="178"/>
      <c r="T113" s="178"/>
      <c r="U113" s="178"/>
      <c r="V113" s="178"/>
      <c r="W113" s="179"/>
      <c r="X113" s="180"/>
      <c r="Y113" s="178"/>
      <c r="Z113" s="178"/>
      <c r="AA113" s="178"/>
      <c r="AB113" s="178"/>
      <c r="AC113" s="178"/>
      <c r="AD113" s="179"/>
      <c r="AE113" s="181"/>
      <c r="AF113" s="178"/>
      <c r="AG113" s="178"/>
      <c r="AH113" s="178"/>
      <c r="AI113" s="178"/>
      <c r="AJ113" s="178"/>
      <c r="AK113" s="178"/>
      <c r="AL113" s="184">
        <v>0</v>
      </c>
    </row>
    <row r="114" spans="1:38" hidden="1" x14ac:dyDescent="0.25">
      <c r="A114" s="183">
        <v>110</v>
      </c>
      <c r="B114" s="176" t="str">
        <f>Anexo_01!B129</f>
        <v/>
      </c>
      <c r="C114" s="185"/>
      <c r="D114" s="178"/>
      <c r="E114" s="178"/>
      <c r="F114" s="178"/>
      <c r="G114" s="178"/>
      <c r="H114" s="178"/>
      <c r="I114" s="179"/>
      <c r="J114" s="180"/>
      <c r="K114" s="178"/>
      <c r="L114" s="178"/>
      <c r="M114" s="178"/>
      <c r="N114" s="178"/>
      <c r="O114" s="178"/>
      <c r="P114" s="179"/>
      <c r="Q114" s="180"/>
      <c r="R114" s="178"/>
      <c r="S114" s="178"/>
      <c r="T114" s="178"/>
      <c r="U114" s="178"/>
      <c r="V114" s="178"/>
      <c r="W114" s="179"/>
      <c r="X114" s="180"/>
      <c r="Y114" s="178"/>
      <c r="Z114" s="178"/>
      <c r="AA114" s="178"/>
      <c r="AB114" s="178"/>
      <c r="AC114" s="178"/>
      <c r="AD114" s="179"/>
      <c r="AE114" s="181"/>
      <c r="AF114" s="178"/>
      <c r="AG114" s="178"/>
      <c r="AH114" s="178"/>
      <c r="AI114" s="178"/>
      <c r="AJ114" s="178"/>
      <c r="AK114" s="178"/>
      <c r="AL114" s="184">
        <v>0</v>
      </c>
    </row>
    <row r="115" spans="1:38" hidden="1" x14ac:dyDescent="0.25">
      <c r="A115" s="183">
        <v>111</v>
      </c>
      <c r="B115" s="176" t="str">
        <f>Anexo_01!B130</f>
        <v/>
      </c>
      <c r="C115" s="185"/>
      <c r="D115" s="178"/>
      <c r="E115" s="178"/>
      <c r="F115" s="178"/>
      <c r="G115" s="178"/>
      <c r="H115" s="178"/>
      <c r="I115" s="179"/>
      <c r="J115" s="180"/>
      <c r="K115" s="178"/>
      <c r="L115" s="178"/>
      <c r="M115" s="178"/>
      <c r="N115" s="178"/>
      <c r="O115" s="178"/>
      <c r="P115" s="179"/>
      <c r="Q115" s="180"/>
      <c r="R115" s="178"/>
      <c r="S115" s="178"/>
      <c r="T115" s="178"/>
      <c r="U115" s="178"/>
      <c r="V115" s="178"/>
      <c r="W115" s="179"/>
      <c r="X115" s="180"/>
      <c r="Y115" s="178"/>
      <c r="Z115" s="178"/>
      <c r="AA115" s="178"/>
      <c r="AB115" s="178"/>
      <c r="AC115" s="178"/>
      <c r="AD115" s="179"/>
      <c r="AE115" s="181"/>
      <c r="AF115" s="178"/>
      <c r="AG115" s="178"/>
      <c r="AH115" s="178"/>
      <c r="AI115" s="178"/>
      <c r="AJ115" s="178"/>
      <c r="AK115" s="178"/>
      <c r="AL115" s="184">
        <v>0</v>
      </c>
    </row>
    <row r="116" spans="1:38" hidden="1" x14ac:dyDescent="0.25">
      <c r="A116" s="183">
        <v>112</v>
      </c>
      <c r="B116" s="176" t="str">
        <f>Anexo_01!B131</f>
        <v/>
      </c>
      <c r="C116" s="185"/>
      <c r="D116" s="178"/>
      <c r="E116" s="178"/>
      <c r="F116" s="178"/>
      <c r="G116" s="178"/>
      <c r="H116" s="178"/>
      <c r="I116" s="179"/>
      <c r="J116" s="180"/>
      <c r="K116" s="178"/>
      <c r="L116" s="178"/>
      <c r="M116" s="178"/>
      <c r="N116" s="178"/>
      <c r="O116" s="178"/>
      <c r="P116" s="179"/>
      <c r="Q116" s="180"/>
      <c r="R116" s="178"/>
      <c r="S116" s="178"/>
      <c r="T116" s="178"/>
      <c r="U116" s="178"/>
      <c r="V116" s="178"/>
      <c r="W116" s="179"/>
      <c r="X116" s="180"/>
      <c r="Y116" s="178"/>
      <c r="Z116" s="178"/>
      <c r="AA116" s="178"/>
      <c r="AB116" s="178"/>
      <c r="AC116" s="178"/>
      <c r="AD116" s="179"/>
      <c r="AE116" s="181"/>
      <c r="AF116" s="178"/>
      <c r="AG116" s="178"/>
      <c r="AH116" s="178"/>
      <c r="AI116" s="178"/>
      <c r="AJ116" s="178"/>
      <c r="AK116" s="178"/>
      <c r="AL116" s="184">
        <v>0</v>
      </c>
    </row>
    <row r="117" spans="1:38" hidden="1" x14ac:dyDescent="0.25">
      <c r="A117" s="183">
        <v>113</v>
      </c>
      <c r="B117" s="176" t="str">
        <f>Anexo_01!B132</f>
        <v/>
      </c>
      <c r="C117" s="185"/>
      <c r="D117" s="178"/>
      <c r="E117" s="178"/>
      <c r="F117" s="178"/>
      <c r="G117" s="178"/>
      <c r="H117" s="178"/>
      <c r="I117" s="179"/>
      <c r="J117" s="180"/>
      <c r="K117" s="178"/>
      <c r="L117" s="178"/>
      <c r="M117" s="178"/>
      <c r="N117" s="178"/>
      <c r="O117" s="178"/>
      <c r="P117" s="179"/>
      <c r="Q117" s="180"/>
      <c r="R117" s="178"/>
      <c r="S117" s="178"/>
      <c r="T117" s="178"/>
      <c r="U117" s="178"/>
      <c r="V117" s="178"/>
      <c r="W117" s="179"/>
      <c r="X117" s="180"/>
      <c r="Y117" s="178"/>
      <c r="Z117" s="178"/>
      <c r="AA117" s="178"/>
      <c r="AB117" s="178"/>
      <c r="AC117" s="178"/>
      <c r="AD117" s="179"/>
      <c r="AE117" s="181"/>
      <c r="AF117" s="178"/>
      <c r="AG117" s="178"/>
      <c r="AH117" s="178"/>
      <c r="AI117" s="178"/>
      <c r="AJ117" s="178"/>
      <c r="AK117" s="178"/>
      <c r="AL117" s="184">
        <v>0</v>
      </c>
    </row>
    <row r="118" spans="1:38" hidden="1" x14ac:dyDescent="0.25">
      <c r="A118" s="183">
        <v>114</v>
      </c>
      <c r="B118" s="176" t="str">
        <f>Anexo_01!B133</f>
        <v/>
      </c>
      <c r="C118" s="185"/>
      <c r="D118" s="178"/>
      <c r="E118" s="178"/>
      <c r="F118" s="178"/>
      <c r="G118" s="178"/>
      <c r="H118" s="178"/>
      <c r="I118" s="179"/>
      <c r="J118" s="180"/>
      <c r="K118" s="178"/>
      <c r="L118" s="178"/>
      <c r="M118" s="178"/>
      <c r="N118" s="178"/>
      <c r="O118" s="178"/>
      <c r="P118" s="179"/>
      <c r="Q118" s="180"/>
      <c r="R118" s="178"/>
      <c r="S118" s="178"/>
      <c r="T118" s="178"/>
      <c r="U118" s="178"/>
      <c r="V118" s="178"/>
      <c r="W118" s="179"/>
      <c r="X118" s="180"/>
      <c r="Y118" s="178"/>
      <c r="Z118" s="178"/>
      <c r="AA118" s="178"/>
      <c r="AB118" s="178"/>
      <c r="AC118" s="178"/>
      <c r="AD118" s="179"/>
      <c r="AE118" s="181"/>
      <c r="AF118" s="178"/>
      <c r="AG118" s="178"/>
      <c r="AH118" s="178"/>
      <c r="AI118" s="178"/>
      <c r="AJ118" s="178"/>
      <c r="AK118" s="178"/>
      <c r="AL118" s="184">
        <v>0</v>
      </c>
    </row>
    <row r="119" spans="1:38" hidden="1" x14ac:dyDescent="0.25">
      <c r="A119" s="183">
        <v>115</v>
      </c>
      <c r="B119" s="176" t="str">
        <f>Anexo_01!B134</f>
        <v/>
      </c>
      <c r="C119" s="185"/>
      <c r="D119" s="178"/>
      <c r="E119" s="178"/>
      <c r="F119" s="178"/>
      <c r="G119" s="178"/>
      <c r="H119" s="178"/>
      <c r="I119" s="179"/>
      <c r="J119" s="180"/>
      <c r="K119" s="178"/>
      <c r="L119" s="178"/>
      <c r="M119" s="178"/>
      <c r="N119" s="178"/>
      <c r="O119" s="178"/>
      <c r="P119" s="179"/>
      <c r="Q119" s="180"/>
      <c r="R119" s="178"/>
      <c r="S119" s="178"/>
      <c r="T119" s="178"/>
      <c r="U119" s="178"/>
      <c r="V119" s="178"/>
      <c r="W119" s="179"/>
      <c r="X119" s="180"/>
      <c r="Y119" s="178"/>
      <c r="Z119" s="178"/>
      <c r="AA119" s="178"/>
      <c r="AB119" s="178"/>
      <c r="AC119" s="178"/>
      <c r="AD119" s="179"/>
      <c r="AE119" s="181"/>
      <c r="AF119" s="178"/>
      <c r="AG119" s="178"/>
      <c r="AH119" s="178"/>
      <c r="AI119" s="178"/>
      <c r="AJ119" s="178"/>
      <c r="AK119" s="178"/>
      <c r="AL119" s="184">
        <v>0</v>
      </c>
    </row>
    <row r="120" spans="1:38" hidden="1" x14ac:dyDescent="0.25">
      <c r="A120" s="183">
        <v>116</v>
      </c>
      <c r="B120" s="176" t="str">
        <f>Anexo_01!B135</f>
        <v/>
      </c>
      <c r="C120" s="185"/>
      <c r="D120" s="178"/>
      <c r="E120" s="178"/>
      <c r="F120" s="178"/>
      <c r="G120" s="178"/>
      <c r="H120" s="178"/>
      <c r="I120" s="179"/>
      <c r="J120" s="180"/>
      <c r="K120" s="178"/>
      <c r="L120" s="178"/>
      <c r="M120" s="178"/>
      <c r="N120" s="178"/>
      <c r="O120" s="178"/>
      <c r="P120" s="179"/>
      <c r="Q120" s="180"/>
      <c r="R120" s="178"/>
      <c r="S120" s="178"/>
      <c r="T120" s="178"/>
      <c r="U120" s="178"/>
      <c r="V120" s="178"/>
      <c r="W120" s="179"/>
      <c r="X120" s="180"/>
      <c r="Y120" s="178"/>
      <c r="Z120" s="178"/>
      <c r="AA120" s="178"/>
      <c r="AB120" s="178"/>
      <c r="AC120" s="178"/>
      <c r="AD120" s="179"/>
      <c r="AE120" s="181"/>
      <c r="AF120" s="178"/>
      <c r="AG120" s="178"/>
      <c r="AH120" s="178"/>
      <c r="AI120" s="178"/>
      <c r="AJ120" s="178"/>
      <c r="AK120" s="178"/>
      <c r="AL120" s="184">
        <v>0</v>
      </c>
    </row>
    <row r="121" spans="1:38" hidden="1" x14ac:dyDescent="0.25">
      <c r="A121" s="183">
        <v>117</v>
      </c>
      <c r="B121" s="176" t="str">
        <f>Anexo_01!B136</f>
        <v/>
      </c>
      <c r="C121" s="185"/>
      <c r="D121" s="178"/>
      <c r="E121" s="178"/>
      <c r="F121" s="178"/>
      <c r="G121" s="178"/>
      <c r="H121" s="178"/>
      <c r="I121" s="179"/>
      <c r="J121" s="180"/>
      <c r="K121" s="178"/>
      <c r="L121" s="178"/>
      <c r="M121" s="178"/>
      <c r="N121" s="178"/>
      <c r="O121" s="178"/>
      <c r="P121" s="179"/>
      <c r="Q121" s="180"/>
      <c r="R121" s="178"/>
      <c r="S121" s="178"/>
      <c r="T121" s="178"/>
      <c r="U121" s="178"/>
      <c r="V121" s="178"/>
      <c r="W121" s="179"/>
      <c r="X121" s="180"/>
      <c r="Y121" s="178"/>
      <c r="Z121" s="178"/>
      <c r="AA121" s="178"/>
      <c r="AB121" s="178"/>
      <c r="AC121" s="178"/>
      <c r="AD121" s="179"/>
      <c r="AE121" s="181"/>
      <c r="AF121" s="178"/>
      <c r="AG121" s="178"/>
      <c r="AH121" s="178"/>
      <c r="AI121" s="178"/>
      <c r="AJ121" s="178"/>
      <c r="AK121" s="178"/>
      <c r="AL121" s="184">
        <v>0</v>
      </c>
    </row>
    <row r="122" spans="1:38" hidden="1" x14ac:dyDescent="0.25">
      <c r="A122" s="183">
        <v>118</v>
      </c>
      <c r="B122" s="176" t="str">
        <f>Anexo_01!B137</f>
        <v/>
      </c>
      <c r="C122" s="185"/>
      <c r="D122" s="178"/>
      <c r="E122" s="178"/>
      <c r="F122" s="178"/>
      <c r="G122" s="178"/>
      <c r="H122" s="178"/>
      <c r="I122" s="179"/>
      <c r="J122" s="180"/>
      <c r="K122" s="178"/>
      <c r="L122" s="178"/>
      <c r="M122" s="178"/>
      <c r="N122" s="178"/>
      <c r="O122" s="178"/>
      <c r="P122" s="179"/>
      <c r="Q122" s="180"/>
      <c r="R122" s="178"/>
      <c r="S122" s="178"/>
      <c r="T122" s="178"/>
      <c r="U122" s="178"/>
      <c r="V122" s="178"/>
      <c r="W122" s="179"/>
      <c r="X122" s="180"/>
      <c r="Y122" s="178"/>
      <c r="Z122" s="178"/>
      <c r="AA122" s="178"/>
      <c r="AB122" s="178"/>
      <c r="AC122" s="178"/>
      <c r="AD122" s="179"/>
      <c r="AE122" s="181"/>
      <c r="AF122" s="178"/>
      <c r="AG122" s="178"/>
      <c r="AH122" s="178"/>
      <c r="AI122" s="178"/>
      <c r="AJ122" s="178"/>
      <c r="AK122" s="178"/>
      <c r="AL122" s="184">
        <v>0</v>
      </c>
    </row>
    <row r="123" spans="1:38" hidden="1" x14ac:dyDescent="0.25">
      <c r="A123" s="183">
        <v>119</v>
      </c>
      <c r="B123" s="176" t="str">
        <f>Anexo_01!B138</f>
        <v/>
      </c>
      <c r="C123" s="185"/>
      <c r="D123" s="178"/>
      <c r="E123" s="178"/>
      <c r="F123" s="178"/>
      <c r="G123" s="178"/>
      <c r="H123" s="178"/>
      <c r="I123" s="179"/>
      <c r="J123" s="180"/>
      <c r="K123" s="178"/>
      <c r="L123" s="178"/>
      <c r="M123" s="178"/>
      <c r="N123" s="178"/>
      <c r="O123" s="178"/>
      <c r="P123" s="179"/>
      <c r="Q123" s="180"/>
      <c r="R123" s="178"/>
      <c r="S123" s="178"/>
      <c r="T123" s="178"/>
      <c r="U123" s="178"/>
      <c r="V123" s="178"/>
      <c r="W123" s="179"/>
      <c r="X123" s="180"/>
      <c r="Y123" s="178"/>
      <c r="Z123" s="178"/>
      <c r="AA123" s="178"/>
      <c r="AB123" s="178"/>
      <c r="AC123" s="178"/>
      <c r="AD123" s="179"/>
      <c r="AE123" s="181"/>
      <c r="AF123" s="178"/>
      <c r="AG123" s="178"/>
      <c r="AH123" s="178"/>
      <c r="AI123" s="178"/>
      <c r="AJ123" s="178"/>
      <c r="AK123" s="178"/>
      <c r="AL123" s="184">
        <v>0</v>
      </c>
    </row>
    <row r="124" spans="1:38" hidden="1" x14ac:dyDescent="0.25">
      <c r="A124" s="183">
        <v>120</v>
      </c>
      <c r="B124" s="176" t="str">
        <f>Anexo_01!B139</f>
        <v/>
      </c>
      <c r="C124" s="185"/>
      <c r="D124" s="178"/>
      <c r="E124" s="178"/>
      <c r="F124" s="178"/>
      <c r="G124" s="178"/>
      <c r="H124" s="178"/>
      <c r="I124" s="179"/>
      <c r="J124" s="180"/>
      <c r="K124" s="178"/>
      <c r="L124" s="178"/>
      <c r="M124" s="178"/>
      <c r="N124" s="178"/>
      <c r="O124" s="178"/>
      <c r="P124" s="179"/>
      <c r="Q124" s="180"/>
      <c r="R124" s="178"/>
      <c r="S124" s="178"/>
      <c r="T124" s="178"/>
      <c r="U124" s="178"/>
      <c r="V124" s="178"/>
      <c r="W124" s="179"/>
      <c r="X124" s="180"/>
      <c r="Y124" s="178"/>
      <c r="Z124" s="178"/>
      <c r="AA124" s="178"/>
      <c r="AB124" s="178"/>
      <c r="AC124" s="178"/>
      <c r="AD124" s="179"/>
      <c r="AE124" s="181"/>
      <c r="AF124" s="178"/>
      <c r="AG124" s="178"/>
      <c r="AH124" s="178"/>
      <c r="AI124" s="178"/>
      <c r="AJ124" s="178"/>
      <c r="AK124" s="178"/>
      <c r="AL124" s="184">
        <v>0</v>
      </c>
    </row>
    <row r="125" spans="1:38" hidden="1" x14ac:dyDescent="0.25">
      <c r="A125" s="183">
        <v>121</v>
      </c>
      <c r="B125" s="176" t="str">
        <f>Anexo_01!B140</f>
        <v/>
      </c>
      <c r="C125" s="185"/>
      <c r="D125" s="178"/>
      <c r="E125" s="178"/>
      <c r="F125" s="178"/>
      <c r="G125" s="178"/>
      <c r="H125" s="178"/>
      <c r="I125" s="179"/>
      <c r="J125" s="180"/>
      <c r="K125" s="178"/>
      <c r="L125" s="178"/>
      <c r="M125" s="178"/>
      <c r="N125" s="178"/>
      <c r="O125" s="178"/>
      <c r="P125" s="179"/>
      <c r="Q125" s="180"/>
      <c r="R125" s="178"/>
      <c r="S125" s="178"/>
      <c r="T125" s="178"/>
      <c r="U125" s="178"/>
      <c r="V125" s="178"/>
      <c r="W125" s="179"/>
      <c r="X125" s="180"/>
      <c r="Y125" s="178"/>
      <c r="Z125" s="178"/>
      <c r="AA125" s="178"/>
      <c r="AB125" s="178"/>
      <c r="AC125" s="178"/>
      <c r="AD125" s="179"/>
      <c r="AE125" s="181"/>
      <c r="AF125" s="178"/>
      <c r="AG125" s="178"/>
      <c r="AH125" s="178"/>
      <c r="AI125" s="178"/>
      <c r="AJ125" s="178"/>
      <c r="AK125" s="178"/>
      <c r="AL125" s="184">
        <v>0</v>
      </c>
    </row>
    <row r="126" spans="1:38" hidden="1" x14ac:dyDescent="0.25">
      <c r="A126" s="183">
        <v>122</v>
      </c>
      <c r="B126" s="176" t="str">
        <f>Anexo_01!B141</f>
        <v/>
      </c>
      <c r="C126" s="185"/>
      <c r="D126" s="178"/>
      <c r="E126" s="178"/>
      <c r="F126" s="178"/>
      <c r="G126" s="178"/>
      <c r="H126" s="178"/>
      <c r="I126" s="179"/>
      <c r="J126" s="180"/>
      <c r="K126" s="178"/>
      <c r="L126" s="178"/>
      <c r="M126" s="178"/>
      <c r="N126" s="178"/>
      <c r="O126" s="178"/>
      <c r="P126" s="179"/>
      <c r="Q126" s="180"/>
      <c r="R126" s="178"/>
      <c r="S126" s="178"/>
      <c r="T126" s="178"/>
      <c r="U126" s="178"/>
      <c r="V126" s="178"/>
      <c r="W126" s="179"/>
      <c r="X126" s="180"/>
      <c r="Y126" s="178"/>
      <c r="Z126" s="178"/>
      <c r="AA126" s="178"/>
      <c r="AB126" s="178"/>
      <c r="AC126" s="178"/>
      <c r="AD126" s="179"/>
      <c r="AE126" s="181"/>
      <c r="AF126" s="178"/>
      <c r="AG126" s="178"/>
      <c r="AH126" s="178"/>
      <c r="AI126" s="178"/>
      <c r="AJ126" s="178"/>
      <c r="AK126" s="178"/>
      <c r="AL126" s="184">
        <v>0</v>
      </c>
    </row>
    <row r="127" spans="1:38" hidden="1" x14ac:dyDescent="0.25">
      <c r="A127" s="183">
        <v>123</v>
      </c>
      <c r="B127" s="176" t="str">
        <f>Anexo_01!B142</f>
        <v/>
      </c>
      <c r="C127" s="185"/>
      <c r="D127" s="178"/>
      <c r="E127" s="178"/>
      <c r="F127" s="178"/>
      <c r="G127" s="178"/>
      <c r="H127" s="178"/>
      <c r="I127" s="179"/>
      <c r="J127" s="180"/>
      <c r="K127" s="178"/>
      <c r="L127" s="178"/>
      <c r="M127" s="178"/>
      <c r="N127" s="178"/>
      <c r="O127" s="178"/>
      <c r="P127" s="179"/>
      <c r="Q127" s="180"/>
      <c r="R127" s="178"/>
      <c r="S127" s="178"/>
      <c r="T127" s="178"/>
      <c r="U127" s="178"/>
      <c r="V127" s="178"/>
      <c r="W127" s="179"/>
      <c r="X127" s="180"/>
      <c r="Y127" s="178"/>
      <c r="Z127" s="178"/>
      <c r="AA127" s="178"/>
      <c r="AB127" s="178"/>
      <c r="AC127" s="178"/>
      <c r="AD127" s="179"/>
      <c r="AE127" s="181"/>
      <c r="AF127" s="178"/>
      <c r="AG127" s="178"/>
      <c r="AH127" s="178"/>
      <c r="AI127" s="178"/>
      <c r="AJ127" s="178"/>
      <c r="AK127" s="178"/>
      <c r="AL127" s="184">
        <v>0</v>
      </c>
    </row>
    <row r="128" spans="1:38" hidden="1" x14ac:dyDescent="0.25">
      <c r="A128" s="183">
        <v>124</v>
      </c>
      <c r="B128" s="176" t="str">
        <f>Anexo_01!B143</f>
        <v/>
      </c>
      <c r="C128" s="185"/>
      <c r="D128" s="178"/>
      <c r="E128" s="178"/>
      <c r="F128" s="178"/>
      <c r="G128" s="178"/>
      <c r="H128" s="178"/>
      <c r="I128" s="179"/>
      <c r="J128" s="180"/>
      <c r="K128" s="178"/>
      <c r="L128" s="178"/>
      <c r="M128" s="178"/>
      <c r="N128" s="178"/>
      <c r="O128" s="178"/>
      <c r="P128" s="179"/>
      <c r="Q128" s="180"/>
      <c r="R128" s="178"/>
      <c r="S128" s="178"/>
      <c r="T128" s="178"/>
      <c r="U128" s="178"/>
      <c r="V128" s="178"/>
      <c r="W128" s="179"/>
      <c r="X128" s="180"/>
      <c r="Y128" s="178"/>
      <c r="Z128" s="178"/>
      <c r="AA128" s="178"/>
      <c r="AB128" s="178"/>
      <c r="AC128" s="178"/>
      <c r="AD128" s="179"/>
      <c r="AE128" s="181"/>
      <c r="AF128" s="178"/>
      <c r="AG128" s="178"/>
      <c r="AH128" s="178"/>
      <c r="AI128" s="178"/>
      <c r="AJ128" s="178"/>
      <c r="AK128" s="178"/>
      <c r="AL128" s="184">
        <v>0</v>
      </c>
    </row>
    <row r="129" spans="1:38" hidden="1" x14ac:dyDescent="0.25">
      <c r="A129" s="183">
        <v>125</v>
      </c>
      <c r="B129" s="176" t="str">
        <f>Anexo_01!B144</f>
        <v/>
      </c>
      <c r="C129" s="185"/>
      <c r="D129" s="178"/>
      <c r="E129" s="178"/>
      <c r="F129" s="178"/>
      <c r="G129" s="178"/>
      <c r="H129" s="178"/>
      <c r="I129" s="179"/>
      <c r="J129" s="180"/>
      <c r="K129" s="178"/>
      <c r="L129" s="178"/>
      <c r="M129" s="178"/>
      <c r="N129" s="178"/>
      <c r="O129" s="178"/>
      <c r="P129" s="179"/>
      <c r="Q129" s="180"/>
      <c r="R129" s="178"/>
      <c r="S129" s="178"/>
      <c r="T129" s="178"/>
      <c r="U129" s="178"/>
      <c r="V129" s="178"/>
      <c r="W129" s="179"/>
      <c r="X129" s="180"/>
      <c r="Y129" s="178"/>
      <c r="Z129" s="178"/>
      <c r="AA129" s="178"/>
      <c r="AB129" s="178"/>
      <c r="AC129" s="178"/>
      <c r="AD129" s="179"/>
      <c r="AE129" s="181"/>
      <c r="AF129" s="178"/>
      <c r="AG129" s="178"/>
      <c r="AH129" s="178"/>
      <c r="AI129" s="178"/>
      <c r="AJ129" s="178"/>
      <c r="AK129" s="178"/>
      <c r="AL129" s="184">
        <v>0</v>
      </c>
    </row>
    <row r="130" spans="1:38" hidden="1" x14ac:dyDescent="0.25">
      <c r="A130" s="183">
        <v>126</v>
      </c>
      <c r="B130" s="176" t="str">
        <f>Anexo_01!B145</f>
        <v/>
      </c>
      <c r="C130" s="185"/>
      <c r="D130" s="178"/>
      <c r="E130" s="178"/>
      <c r="F130" s="178"/>
      <c r="G130" s="178"/>
      <c r="H130" s="178"/>
      <c r="I130" s="179"/>
      <c r="J130" s="180"/>
      <c r="K130" s="178"/>
      <c r="L130" s="178"/>
      <c r="M130" s="178"/>
      <c r="N130" s="178"/>
      <c r="O130" s="178"/>
      <c r="P130" s="179"/>
      <c r="Q130" s="180"/>
      <c r="R130" s="178"/>
      <c r="S130" s="178"/>
      <c r="T130" s="178"/>
      <c r="U130" s="178"/>
      <c r="V130" s="178"/>
      <c r="W130" s="179"/>
      <c r="X130" s="180"/>
      <c r="Y130" s="178"/>
      <c r="Z130" s="178"/>
      <c r="AA130" s="178"/>
      <c r="AB130" s="178"/>
      <c r="AC130" s="178"/>
      <c r="AD130" s="179"/>
      <c r="AE130" s="181"/>
      <c r="AF130" s="178"/>
      <c r="AG130" s="178"/>
      <c r="AH130" s="178"/>
      <c r="AI130" s="178"/>
      <c r="AJ130" s="178"/>
      <c r="AK130" s="178"/>
      <c r="AL130" s="184">
        <v>0</v>
      </c>
    </row>
    <row r="131" spans="1:38" hidden="1" x14ac:dyDescent="0.25">
      <c r="A131" s="183">
        <v>127</v>
      </c>
      <c r="B131" s="176" t="str">
        <f>Anexo_01!B146</f>
        <v/>
      </c>
      <c r="C131" s="185"/>
      <c r="D131" s="178"/>
      <c r="E131" s="178"/>
      <c r="F131" s="178"/>
      <c r="G131" s="178"/>
      <c r="H131" s="178"/>
      <c r="I131" s="179"/>
      <c r="J131" s="180"/>
      <c r="K131" s="178"/>
      <c r="L131" s="178"/>
      <c r="M131" s="178"/>
      <c r="N131" s="178"/>
      <c r="O131" s="178"/>
      <c r="P131" s="179"/>
      <c r="Q131" s="180"/>
      <c r="R131" s="178"/>
      <c r="S131" s="178"/>
      <c r="T131" s="178"/>
      <c r="U131" s="178"/>
      <c r="V131" s="178"/>
      <c r="W131" s="179"/>
      <c r="X131" s="180"/>
      <c r="Y131" s="178"/>
      <c r="Z131" s="178"/>
      <c r="AA131" s="178"/>
      <c r="AB131" s="178"/>
      <c r="AC131" s="178"/>
      <c r="AD131" s="179"/>
      <c r="AE131" s="181"/>
      <c r="AF131" s="178"/>
      <c r="AG131" s="178"/>
      <c r="AH131" s="178"/>
      <c r="AI131" s="178"/>
      <c r="AJ131" s="178"/>
      <c r="AK131" s="178"/>
      <c r="AL131" s="184">
        <v>0</v>
      </c>
    </row>
    <row r="132" spans="1:38" hidden="1" x14ac:dyDescent="0.25">
      <c r="A132" s="183">
        <v>128</v>
      </c>
      <c r="B132" s="176" t="str">
        <f>Anexo_01!B147</f>
        <v/>
      </c>
      <c r="C132" s="185"/>
      <c r="D132" s="178"/>
      <c r="E132" s="178"/>
      <c r="F132" s="178"/>
      <c r="G132" s="178"/>
      <c r="H132" s="178"/>
      <c r="I132" s="179"/>
      <c r="J132" s="180"/>
      <c r="K132" s="178"/>
      <c r="L132" s="178"/>
      <c r="M132" s="178"/>
      <c r="N132" s="178"/>
      <c r="O132" s="178"/>
      <c r="P132" s="179"/>
      <c r="Q132" s="180"/>
      <c r="R132" s="178"/>
      <c r="S132" s="178"/>
      <c r="T132" s="178"/>
      <c r="U132" s="178"/>
      <c r="V132" s="178"/>
      <c r="W132" s="179"/>
      <c r="X132" s="180"/>
      <c r="Y132" s="178"/>
      <c r="Z132" s="178"/>
      <c r="AA132" s="178"/>
      <c r="AB132" s="178"/>
      <c r="AC132" s="178"/>
      <c r="AD132" s="179"/>
      <c r="AE132" s="181"/>
      <c r="AF132" s="178"/>
      <c r="AG132" s="178"/>
      <c r="AH132" s="178"/>
      <c r="AI132" s="178"/>
      <c r="AJ132" s="178"/>
      <c r="AK132" s="178"/>
      <c r="AL132" s="184">
        <v>0</v>
      </c>
    </row>
    <row r="133" spans="1:38" hidden="1" x14ac:dyDescent="0.25">
      <c r="A133" s="183">
        <v>129</v>
      </c>
      <c r="B133" s="176" t="str">
        <f>Anexo_01!B148</f>
        <v/>
      </c>
      <c r="C133" s="185"/>
      <c r="D133" s="178"/>
      <c r="E133" s="178"/>
      <c r="F133" s="178"/>
      <c r="G133" s="178"/>
      <c r="H133" s="178"/>
      <c r="I133" s="179"/>
      <c r="J133" s="180"/>
      <c r="K133" s="178"/>
      <c r="L133" s="178"/>
      <c r="M133" s="178"/>
      <c r="N133" s="178"/>
      <c r="O133" s="178"/>
      <c r="P133" s="179"/>
      <c r="Q133" s="180"/>
      <c r="R133" s="178"/>
      <c r="S133" s="178"/>
      <c r="T133" s="178"/>
      <c r="U133" s="178"/>
      <c r="V133" s="178"/>
      <c r="W133" s="179"/>
      <c r="X133" s="180"/>
      <c r="Y133" s="178"/>
      <c r="Z133" s="178"/>
      <c r="AA133" s="178"/>
      <c r="AB133" s="178"/>
      <c r="AC133" s="178"/>
      <c r="AD133" s="179"/>
      <c r="AE133" s="181"/>
      <c r="AF133" s="178"/>
      <c r="AG133" s="178"/>
      <c r="AH133" s="178"/>
      <c r="AI133" s="178"/>
      <c r="AJ133" s="178"/>
      <c r="AK133" s="178"/>
      <c r="AL133" s="184">
        <v>0</v>
      </c>
    </row>
    <row r="134" spans="1:38" hidden="1" x14ac:dyDescent="0.25">
      <c r="A134" s="183">
        <v>130</v>
      </c>
      <c r="B134" s="176" t="str">
        <f>Anexo_01!B149</f>
        <v/>
      </c>
      <c r="C134" s="185"/>
      <c r="D134" s="178"/>
      <c r="E134" s="178"/>
      <c r="F134" s="178"/>
      <c r="G134" s="178"/>
      <c r="H134" s="178"/>
      <c r="I134" s="179"/>
      <c r="J134" s="180"/>
      <c r="K134" s="178"/>
      <c r="L134" s="178"/>
      <c r="M134" s="178"/>
      <c r="N134" s="178"/>
      <c r="O134" s="178"/>
      <c r="P134" s="179"/>
      <c r="Q134" s="180"/>
      <c r="R134" s="178"/>
      <c r="S134" s="178"/>
      <c r="T134" s="178"/>
      <c r="U134" s="178"/>
      <c r="V134" s="178"/>
      <c r="W134" s="179"/>
      <c r="X134" s="180"/>
      <c r="Y134" s="178"/>
      <c r="Z134" s="178"/>
      <c r="AA134" s="178"/>
      <c r="AB134" s="178"/>
      <c r="AC134" s="178"/>
      <c r="AD134" s="179"/>
      <c r="AE134" s="181"/>
      <c r="AF134" s="178"/>
      <c r="AG134" s="178"/>
      <c r="AH134" s="178"/>
      <c r="AI134" s="178"/>
      <c r="AJ134" s="178"/>
      <c r="AK134" s="178"/>
      <c r="AL134" s="184">
        <v>0</v>
      </c>
    </row>
    <row r="135" spans="1:38" x14ac:dyDescent="0.25">
      <c r="B135" s="176">
        <f>Anexo_01!B150</f>
        <v>0</v>
      </c>
    </row>
  </sheetData>
  <sheetProtection algorithmName="SHA-512" hashValue="kXFkyNwAx2ZhVM40cgetB1rdiUCtl5smduojPcRmTjeiZTLeSoI1y8ZWW7k107zLuPvGgN8PqfOrfqet/5GrVg==" saltValue="ipsDP+4vVmtfR8BvLyG5XQ=="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2021-12-07T03:20:21Z</dcterms:modified>
</cp:coreProperties>
</file>